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dget_c\Budget_2024\Отчет 31032024\ZaVTObS_31032024\"/>
    </mc:Choice>
  </mc:AlternateContent>
  <bookViews>
    <workbookView xWindow="0" yWindow="0" windowWidth="28800" windowHeight="11535"/>
  </bookViews>
  <sheets>
    <sheet name="Pril5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GROUPS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Pril5!$9:$9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3" i="1" l="1"/>
  <c r="C121" i="1"/>
  <c r="G120" i="1"/>
  <c r="F120" i="1"/>
  <c r="E120" i="1"/>
  <c r="D120" i="1"/>
  <c r="C119" i="1"/>
  <c r="C118" i="1"/>
  <c r="C117" i="1"/>
  <c r="G116" i="1"/>
  <c r="F116" i="1"/>
  <c r="E116" i="1"/>
  <c r="D116" i="1"/>
  <c r="C115" i="1"/>
  <c r="C114" i="1"/>
  <c r="C113" i="1"/>
  <c r="C112" i="1"/>
  <c r="C111" i="1"/>
  <c r="C110" i="1"/>
  <c r="C109" i="1"/>
  <c r="G108" i="1"/>
  <c r="F108" i="1"/>
  <c r="E108" i="1"/>
  <c r="D108" i="1"/>
  <c r="C107" i="1"/>
  <c r="C103" i="1"/>
  <c r="C102" i="1"/>
  <c r="G101" i="1"/>
  <c r="F101" i="1"/>
  <c r="E101" i="1"/>
  <c r="D101" i="1"/>
  <c r="C100" i="1"/>
  <c r="C99" i="1"/>
  <c r="C98" i="1"/>
  <c r="C97" i="1"/>
  <c r="G96" i="1"/>
  <c r="F96" i="1"/>
  <c r="E96" i="1"/>
  <c r="D96" i="1"/>
  <c r="C95" i="1"/>
  <c r="C94" i="1"/>
  <c r="C93" i="1"/>
  <c r="C92" i="1"/>
  <c r="G91" i="1"/>
  <c r="F91" i="1"/>
  <c r="E91" i="1"/>
  <c r="D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G74" i="1"/>
  <c r="F74" i="1"/>
  <c r="E74" i="1"/>
  <c r="D74" i="1"/>
  <c r="C73" i="1"/>
  <c r="C72" i="1"/>
  <c r="C71" i="1"/>
  <c r="C70" i="1"/>
  <c r="G69" i="1"/>
  <c r="F69" i="1"/>
  <c r="E69" i="1"/>
  <c r="D69" i="1"/>
  <c r="C68" i="1"/>
  <c r="C67" i="1"/>
  <c r="C66" i="1"/>
  <c r="C65" i="1"/>
  <c r="C64" i="1"/>
  <c r="G63" i="1"/>
  <c r="F63" i="1"/>
  <c r="E63" i="1"/>
  <c r="D63" i="1"/>
  <c r="C62" i="1"/>
  <c r="C61" i="1"/>
  <c r="G60" i="1"/>
  <c r="F60" i="1"/>
  <c r="E60" i="1"/>
  <c r="D60" i="1"/>
  <c r="C54" i="1"/>
  <c r="C53" i="1"/>
  <c r="G52" i="1"/>
  <c r="F52" i="1"/>
  <c r="E52" i="1"/>
  <c r="D52" i="1"/>
  <c r="C51" i="1"/>
  <c r="G50" i="1"/>
  <c r="G55" i="1" s="1"/>
  <c r="F50" i="1"/>
  <c r="E50" i="1"/>
  <c r="D50" i="1"/>
  <c r="G46" i="1"/>
  <c r="F46" i="1"/>
  <c r="E46" i="1"/>
  <c r="D46" i="1"/>
  <c r="C45" i="1"/>
  <c r="C44" i="1"/>
  <c r="C40" i="1"/>
  <c r="C39" i="1"/>
  <c r="G38" i="1"/>
  <c r="F38" i="1"/>
  <c r="E38" i="1"/>
  <c r="D38" i="1"/>
  <c r="C37" i="1"/>
  <c r="C36" i="1"/>
  <c r="G35" i="1"/>
  <c r="F35" i="1"/>
  <c r="E35" i="1"/>
  <c r="D35" i="1"/>
  <c r="C29" i="1"/>
  <c r="C28" i="1"/>
  <c r="G27" i="1"/>
  <c r="F27" i="1"/>
  <c r="E27" i="1"/>
  <c r="D27" i="1"/>
  <c r="C26" i="1"/>
  <c r="C25" i="1"/>
  <c r="G24" i="1"/>
  <c r="F24" i="1"/>
  <c r="E24" i="1"/>
  <c r="D24" i="1"/>
  <c r="C23" i="1"/>
  <c r="C22" i="1"/>
  <c r="G21" i="1"/>
  <c r="F21" i="1"/>
  <c r="E21" i="1"/>
  <c r="D21" i="1"/>
  <c r="C20" i="1"/>
  <c r="G19" i="1"/>
  <c r="F19" i="1"/>
  <c r="E19" i="1"/>
  <c r="D19" i="1"/>
  <c r="C18" i="1"/>
  <c r="G17" i="1"/>
  <c r="F17" i="1"/>
  <c r="E17" i="1"/>
  <c r="D17" i="1"/>
  <c r="C16" i="1"/>
  <c r="G15" i="1"/>
  <c r="F15" i="1"/>
  <c r="E15" i="1"/>
  <c r="D15" i="1"/>
  <c r="C14" i="1"/>
  <c r="G13" i="1"/>
  <c r="F13" i="1"/>
  <c r="E13" i="1"/>
  <c r="D13" i="1"/>
  <c r="C52" i="1" l="1"/>
  <c r="F55" i="1"/>
  <c r="C15" i="1"/>
  <c r="C91" i="1"/>
  <c r="D31" i="1"/>
  <c r="E42" i="1"/>
  <c r="F122" i="1"/>
  <c r="C120" i="1"/>
  <c r="C13" i="1"/>
  <c r="C24" i="1"/>
  <c r="D55" i="1"/>
  <c r="G31" i="1"/>
  <c r="G57" i="1" s="1"/>
  <c r="C63" i="1"/>
  <c r="C108" i="1"/>
  <c r="C17" i="1"/>
  <c r="D42" i="1"/>
  <c r="C50" i="1"/>
  <c r="D105" i="1"/>
  <c r="E122" i="1"/>
  <c r="C21" i="1"/>
  <c r="G122" i="1"/>
  <c r="C116" i="1"/>
  <c r="F42" i="1"/>
  <c r="C101" i="1"/>
  <c r="C96" i="1"/>
  <c r="F105" i="1"/>
  <c r="G105" i="1"/>
  <c r="C69" i="1"/>
  <c r="C38" i="1"/>
  <c r="G42" i="1"/>
  <c r="C35" i="1"/>
  <c r="C19" i="1"/>
  <c r="C27" i="1"/>
  <c r="F31" i="1"/>
  <c r="C46" i="1"/>
  <c r="C74" i="1"/>
  <c r="E105" i="1"/>
  <c r="E31" i="1"/>
  <c r="E55" i="1"/>
  <c r="C60" i="1"/>
  <c r="D122" i="1"/>
  <c r="C42" i="1" l="1"/>
  <c r="D57" i="1"/>
  <c r="C122" i="1"/>
  <c r="E124" i="1"/>
  <c r="F124" i="1"/>
  <c r="C55" i="1"/>
  <c r="G124" i="1"/>
  <c r="G125" i="1" s="1"/>
  <c r="F57" i="1"/>
  <c r="C31" i="1"/>
  <c r="C105" i="1"/>
  <c r="E57" i="1"/>
  <c r="D124" i="1"/>
  <c r="H123" i="1"/>
  <c r="H121" i="1"/>
  <c r="L120" i="1"/>
  <c r="K120" i="1"/>
  <c r="J120" i="1"/>
  <c r="I120" i="1"/>
  <c r="H119" i="1"/>
  <c r="H118" i="1"/>
  <c r="H117" i="1"/>
  <c r="L116" i="1"/>
  <c r="K116" i="1"/>
  <c r="J116" i="1"/>
  <c r="I116" i="1"/>
  <c r="H115" i="1"/>
  <c r="H114" i="1"/>
  <c r="H113" i="1"/>
  <c r="H112" i="1"/>
  <c r="H111" i="1"/>
  <c r="H110" i="1"/>
  <c r="H109" i="1"/>
  <c r="L108" i="1"/>
  <c r="K108" i="1"/>
  <c r="J108" i="1"/>
  <c r="I108" i="1"/>
  <c r="H107" i="1"/>
  <c r="H103" i="1"/>
  <c r="H102" i="1"/>
  <c r="L101" i="1"/>
  <c r="K101" i="1"/>
  <c r="J101" i="1"/>
  <c r="I101" i="1"/>
  <c r="H100" i="1"/>
  <c r="H99" i="1"/>
  <c r="H98" i="1"/>
  <c r="H97" i="1"/>
  <c r="L96" i="1"/>
  <c r="K96" i="1"/>
  <c r="J96" i="1"/>
  <c r="I96" i="1"/>
  <c r="H95" i="1"/>
  <c r="H94" i="1"/>
  <c r="H93" i="1"/>
  <c r="H92" i="1"/>
  <c r="L91" i="1"/>
  <c r="K91" i="1"/>
  <c r="J91" i="1"/>
  <c r="I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L74" i="1"/>
  <c r="K74" i="1"/>
  <c r="J74" i="1"/>
  <c r="I74" i="1"/>
  <c r="H73" i="1"/>
  <c r="H72" i="1"/>
  <c r="H71" i="1"/>
  <c r="H70" i="1"/>
  <c r="L69" i="1"/>
  <c r="K69" i="1"/>
  <c r="J69" i="1"/>
  <c r="I69" i="1"/>
  <c r="H68" i="1"/>
  <c r="H67" i="1"/>
  <c r="H66" i="1"/>
  <c r="H65" i="1"/>
  <c r="H64" i="1"/>
  <c r="L63" i="1"/>
  <c r="K63" i="1"/>
  <c r="J63" i="1"/>
  <c r="I63" i="1"/>
  <c r="H62" i="1"/>
  <c r="H61" i="1"/>
  <c r="L60" i="1"/>
  <c r="K60" i="1"/>
  <c r="J60" i="1"/>
  <c r="I60" i="1"/>
  <c r="H54" i="1"/>
  <c r="H53" i="1"/>
  <c r="L52" i="1"/>
  <c r="K52" i="1"/>
  <c r="J52" i="1"/>
  <c r="I52" i="1"/>
  <c r="H51" i="1"/>
  <c r="L50" i="1"/>
  <c r="L55" i="1" s="1"/>
  <c r="K50" i="1"/>
  <c r="K55" i="1" s="1"/>
  <c r="J50" i="1"/>
  <c r="I50" i="1"/>
  <c r="L46" i="1"/>
  <c r="K46" i="1"/>
  <c r="J46" i="1"/>
  <c r="I46" i="1"/>
  <c r="H45" i="1"/>
  <c r="H44" i="1"/>
  <c r="H40" i="1"/>
  <c r="H39" i="1"/>
  <c r="L38" i="1"/>
  <c r="K38" i="1"/>
  <c r="J38" i="1"/>
  <c r="I38" i="1"/>
  <c r="H37" i="1"/>
  <c r="H36" i="1"/>
  <c r="L35" i="1"/>
  <c r="K35" i="1"/>
  <c r="J35" i="1"/>
  <c r="I35" i="1"/>
  <c r="H29" i="1"/>
  <c r="H28" i="1"/>
  <c r="L27" i="1"/>
  <c r="K27" i="1"/>
  <c r="J27" i="1"/>
  <c r="I27" i="1"/>
  <c r="H26" i="1"/>
  <c r="H25" i="1"/>
  <c r="L24" i="1"/>
  <c r="K24" i="1"/>
  <c r="J24" i="1"/>
  <c r="I24" i="1"/>
  <c r="H23" i="1"/>
  <c r="H22" i="1"/>
  <c r="L21" i="1"/>
  <c r="K21" i="1"/>
  <c r="J21" i="1"/>
  <c r="I21" i="1"/>
  <c r="H20" i="1"/>
  <c r="L19" i="1"/>
  <c r="K19" i="1"/>
  <c r="J19" i="1"/>
  <c r="I19" i="1"/>
  <c r="H18" i="1"/>
  <c r="L17" i="1"/>
  <c r="K17" i="1"/>
  <c r="J17" i="1"/>
  <c r="I17" i="1"/>
  <c r="H16" i="1"/>
  <c r="L15" i="1"/>
  <c r="K15" i="1"/>
  <c r="J15" i="1"/>
  <c r="I15" i="1"/>
  <c r="H14" i="1"/>
  <c r="L13" i="1"/>
  <c r="K13" i="1"/>
  <c r="J13" i="1"/>
  <c r="I13" i="1"/>
  <c r="J122" i="1" l="1"/>
  <c r="E125" i="1"/>
  <c r="J31" i="1"/>
  <c r="H15" i="1"/>
  <c r="I122" i="1"/>
  <c r="F125" i="1"/>
  <c r="K122" i="1"/>
  <c r="H116" i="1"/>
  <c r="H46" i="1"/>
  <c r="C124" i="1"/>
  <c r="D125" i="1"/>
  <c r="C57" i="1"/>
  <c r="I105" i="1"/>
  <c r="I31" i="1"/>
  <c r="H21" i="1"/>
  <c r="H24" i="1"/>
  <c r="H27" i="1"/>
  <c r="I55" i="1"/>
  <c r="H96" i="1"/>
  <c r="L122" i="1"/>
  <c r="H120" i="1"/>
  <c r="J42" i="1"/>
  <c r="L42" i="1"/>
  <c r="H19" i="1"/>
  <c r="H35" i="1"/>
  <c r="K42" i="1"/>
  <c r="H69" i="1"/>
  <c r="H63" i="1"/>
  <c r="H101" i="1"/>
  <c r="K105" i="1"/>
  <c r="K124" i="1" s="1"/>
  <c r="H91" i="1"/>
  <c r="L105" i="1"/>
  <c r="H74" i="1"/>
  <c r="J105" i="1"/>
  <c r="H60" i="1"/>
  <c r="J55" i="1"/>
  <c r="H52" i="1"/>
  <c r="H38" i="1"/>
  <c r="L31" i="1"/>
  <c r="K31" i="1"/>
  <c r="H17" i="1"/>
  <c r="I124" i="1"/>
  <c r="H13" i="1"/>
  <c r="H50" i="1"/>
  <c r="H108" i="1"/>
  <c r="I42" i="1"/>
  <c r="L124" i="1" l="1"/>
  <c r="C125" i="1"/>
  <c r="H122" i="1"/>
  <c r="J57" i="1"/>
  <c r="L57" i="1"/>
  <c r="L125" i="1" s="1"/>
  <c r="H42" i="1"/>
  <c r="K57" i="1"/>
  <c r="K125" i="1" s="1"/>
  <c r="H105" i="1"/>
  <c r="J124" i="1"/>
  <c r="H55" i="1"/>
  <c r="H31" i="1"/>
  <c r="I57" i="1"/>
  <c r="I125" i="1" s="1"/>
  <c r="H124" i="1" l="1"/>
  <c r="J125" i="1"/>
  <c r="H57" i="1"/>
  <c r="H125" i="1" l="1"/>
</calcChain>
</file>

<file path=xl/sharedStrings.xml><?xml version="1.0" encoding="utf-8"?>
<sst xmlns="http://schemas.openxmlformats.org/spreadsheetml/2006/main" count="238" uniqueCount="214">
  <si>
    <t xml:space="preserve">НА  ПРИХОДИТЕ И РАЗХОДИТЕ НА СМЕТКИТЕ ЗА СРЕДСТВАТА ОТ ЕВРОПЕЙСКИЯ СЪЮЗ </t>
  </si>
  <si>
    <t>§§</t>
  </si>
  <si>
    <t>Разплащателна агенция към ДФ "Земеделие" КОД 42 (РА)</t>
  </si>
  <si>
    <t>Национален фонд към Министерство на финансите КОД 98 (КСФ)</t>
  </si>
  <si>
    <t>Други средства от ЕС КОД 96 (ДЕС)</t>
  </si>
  <si>
    <t>Други Международни програми и проекти КОД 97  (ДМП)</t>
  </si>
  <si>
    <t xml:space="preserve"> І. ПРИХОДИ </t>
  </si>
  <si>
    <t xml:space="preserve"> </t>
  </si>
  <si>
    <t>I.ИМУЩЕСТВЕНИ ДАНЪЦИ И НЕДАНЪЧНИ ПРИХОДИ</t>
  </si>
  <si>
    <t>ПРИХОДИ И ДОХОДИ ОТ СОБСТВЕНОСТ</t>
  </si>
  <si>
    <t>24-00</t>
  </si>
  <si>
    <t xml:space="preserve"> - приходи от лихви по текущи банкови сметки</t>
  </si>
  <si>
    <t>24-08</t>
  </si>
  <si>
    <t>Общински такси</t>
  </si>
  <si>
    <t>27-00</t>
  </si>
  <si>
    <t xml:space="preserve"> - за ползване на домашен социален патронаж и други общински социални услуги</t>
  </si>
  <si>
    <t>27-04</t>
  </si>
  <si>
    <t>Глоби, санкции и наказателни лихви</t>
  </si>
  <si>
    <t>28-00</t>
  </si>
  <si>
    <t xml:space="preserve"> - глоби, санкции, неустойки, наказателни лихви, обезщетения и начети</t>
  </si>
  <si>
    <t>28-02</t>
  </si>
  <si>
    <t>Други неданъчни приходи</t>
  </si>
  <si>
    <t>36-00</t>
  </si>
  <si>
    <t xml:space="preserve"> - реализирани курсови разлики от валутни операции (нето) (+/-)</t>
  </si>
  <si>
    <t>36-01</t>
  </si>
  <si>
    <t>Помощи и дарения от чужбина</t>
  </si>
  <si>
    <t>45-00</t>
  </si>
  <si>
    <t xml:space="preserve"> - текущи помощи и дарения от страната</t>
  </si>
  <si>
    <t>45-01</t>
  </si>
  <si>
    <t xml:space="preserve"> - капиталови помощи и дарения от страната</t>
  </si>
  <si>
    <t>45-03</t>
  </si>
  <si>
    <t>46-00</t>
  </si>
  <si>
    <t xml:space="preserve"> - текущи помощи и дарения от Европейския съюз</t>
  </si>
  <si>
    <t>46-10</t>
  </si>
  <si>
    <t xml:space="preserve"> - капиталови помощи и дарения от Европейския съюз</t>
  </si>
  <si>
    <t>46-20</t>
  </si>
  <si>
    <t>Получени чрез небюджетни предприятия средства от КФП по международни и други програми</t>
  </si>
  <si>
    <t>47-00</t>
  </si>
  <si>
    <t xml:space="preserve"> - получени чрез нефинансови предприятия текущи трансфери  от КФП по международни и други програми</t>
  </si>
  <si>
    <t>47-43</t>
  </si>
  <si>
    <t xml:space="preserve"> - получени чрез нефинансови предприятия капиталови трансфери  от КФП по международни и други програми</t>
  </si>
  <si>
    <t>47-51</t>
  </si>
  <si>
    <t>I. ОБЩО ПРИХОДИ</t>
  </si>
  <si>
    <t>99-99</t>
  </si>
  <si>
    <t>ТРАНСФЕРИ</t>
  </si>
  <si>
    <t>Трансфери между бюджети и сметки за средствата от Европейския съюз (нето)</t>
  </si>
  <si>
    <t>62-00</t>
  </si>
  <si>
    <t xml:space="preserve"> - получени трансфери (+)</t>
  </si>
  <si>
    <t>62-01</t>
  </si>
  <si>
    <t xml:space="preserve"> - предоставени трансфери (-)</t>
  </si>
  <si>
    <t>62-02</t>
  </si>
  <si>
    <t>Трансфери между сметки за средствата от Европейския съюз (нето)</t>
  </si>
  <si>
    <t>63-00</t>
  </si>
  <si>
    <t>- получени трансфери (+)</t>
  </si>
  <si>
    <t>63-01</t>
  </si>
  <si>
    <t>- предоставени трансфери (-)</t>
  </si>
  <si>
    <t>63-02</t>
  </si>
  <si>
    <t>ОБЩО</t>
  </si>
  <si>
    <t>ВРЕМЕННИ БЕЗЛИХВЕНИ ЗАЕМИ</t>
  </si>
  <si>
    <t>Временни безлихвени заеми между бюджети и сметки за средствата от Европейския съюз (нето)</t>
  </si>
  <si>
    <t>76-00</t>
  </si>
  <si>
    <t>Временни безлихвени заеми между извънбюджетни сметки/фондове (нето)</t>
  </si>
  <si>
    <t>77-00</t>
  </si>
  <si>
    <t>VІІ. ОПЕРАЦИИ С ФИНАНСОВИ АКТИВИ И ПАСИВИ</t>
  </si>
  <si>
    <t>Временно съхранявани средства и средства на разпореждане - нето (+/-)</t>
  </si>
  <si>
    <t>88-00</t>
  </si>
  <si>
    <t xml:space="preserve"> - средства на разпореждане предоставени / събрани от/за извънбюджетни сметки (+/-)</t>
  </si>
  <si>
    <t>88-03</t>
  </si>
  <si>
    <t>Депозити и средства по сметки - нето (+/-)     (този параграф се използва и за наличностите на ЦБ в БНБ)</t>
  </si>
  <si>
    <t>95-00</t>
  </si>
  <si>
    <t xml:space="preserve"> - остатък в левове по сметки от предходния период (+)</t>
  </si>
  <si>
    <t>95-01</t>
  </si>
  <si>
    <t xml:space="preserve"> - наличност в левове по сметки в края на периода (-)</t>
  </si>
  <si>
    <t>95-07</t>
  </si>
  <si>
    <t>ОБЩО ОПЕРАЦИИ С ФИНАНСОВИ АКТИВИ И ПАСИВИ</t>
  </si>
  <si>
    <t xml:space="preserve"> ОБЩО ПРИХОДИ НА ОБЩИНАТА:</t>
  </si>
  <si>
    <t>ІІ. РАЗХОДИ</t>
  </si>
  <si>
    <t>Заплати и възнаграждения за персонала, нает по трудови и служебни правоотношения</t>
  </si>
  <si>
    <t>01-00</t>
  </si>
  <si>
    <t xml:space="preserve"> - заплати и възнаграждения на персонала нает по трудови правоотношения</t>
  </si>
  <si>
    <t>01-01</t>
  </si>
  <si>
    <t xml:space="preserve"> - заплати и възнаграждения на персонала нает по служебни правоотношения</t>
  </si>
  <si>
    <t>01-02</t>
  </si>
  <si>
    <t>Други възнаграждения и плащания за персонала</t>
  </si>
  <si>
    <t>02-00</t>
  </si>
  <si>
    <t xml:space="preserve"> - за нещатен персонал нает по трудови правоотношения </t>
  </si>
  <si>
    <t>02-01</t>
  </si>
  <si>
    <t xml:space="preserve"> - за персонала по извънтрудови правоотношения</t>
  </si>
  <si>
    <t>02-02</t>
  </si>
  <si>
    <t xml:space="preserve"> - изплатени суми от СБКО, за облекло и други на персонала, с характер на възнаграждение</t>
  </si>
  <si>
    <t>02-05</t>
  </si>
  <si>
    <t xml:space="preserve"> - обезщетения за персонала, с характер на възнаграждение</t>
  </si>
  <si>
    <t>02-08</t>
  </si>
  <si>
    <t xml:space="preserve"> - други плащания и възнаграждения</t>
  </si>
  <si>
    <t>02-09</t>
  </si>
  <si>
    <t>Задължителни осигурителни вноски от работодатели</t>
  </si>
  <si>
    <t>05-00</t>
  </si>
  <si>
    <t xml:space="preserve"> - осигурителни вноски от работодатели за Държавното обществено осигуряване (ДОО)</t>
  </si>
  <si>
    <t>05-51</t>
  </si>
  <si>
    <t xml:space="preserve"> - осигурителни вноски от работодатели за Учителския пенсионен фонд (УчПФ)</t>
  </si>
  <si>
    <t>05-52</t>
  </si>
  <si>
    <t xml:space="preserve"> - здравноосигурителни вноски от работодатели</t>
  </si>
  <si>
    <t>05-60</t>
  </si>
  <si>
    <t xml:space="preserve"> - вноски за допълнително задължително осигуряване от работодатели</t>
  </si>
  <si>
    <t>05-80</t>
  </si>
  <si>
    <t>Издръжка</t>
  </si>
  <si>
    <t>10-00</t>
  </si>
  <si>
    <t xml:space="preserve"> - храна</t>
  </si>
  <si>
    <t>10-11</t>
  </si>
  <si>
    <t xml:space="preserve"> - медикаменти</t>
  </si>
  <si>
    <t>10-12</t>
  </si>
  <si>
    <t xml:space="preserve"> - постелен инвентар и облекло</t>
  </si>
  <si>
    <t>10-13</t>
  </si>
  <si>
    <t xml:space="preserve"> - учебни и научно-изследователски разходи и книги за библиотеките</t>
  </si>
  <si>
    <t>10-14</t>
  </si>
  <si>
    <t xml:space="preserve"> - материали</t>
  </si>
  <si>
    <t>10-15</t>
  </si>
  <si>
    <t xml:space="preserve"> - вода, горива и енергия</t>
  </si>
  <si>
    <t>10-16</t>
  </si>
  <si>
    <t xml:space="preserve"> - разходи за външни услуги</t>
  </si>
  <si>
    <t>10-20</t>
  </si>
  <si>
    <t xml:space="preserve"> - текущ ремонт</t>
  </si>
  <si>
    <t>10-30</t>
  </si>
  <si>
    <t xml:space="preserve"> - командировки в страната</t>
  </si>
  <si>
    <t>10-51</t>
  </si>
  <si>
    <t xml:space="preserve"> - краткосрочни командировки в чужбина</t>
  </si>
  <si>
    <t>10-52</t>
  </si>
  <si>
    <t xml:space="preserve"> - разходи за застраховки</t>
  </si>
  <si>
    <t>10-62</t>
  </si>
  <si>
    <t xml:space="preserve"> -такса ангажимент по заеми</t>
  </si>
  <si>
    <t>10-63</t>
  </si>
  <si>
    <t xml:space="preserve"> - други финансови услуги</t>
  </si>
  <si>
    <t>10-69</t>
  </si>
  <si>
    <t xml:space="preserve"> - други разходи за СБКО (тук се отчитат разходите за СБКО, неотчетени по други позиции на ЕБК)</t>
  </si>
  <si>
    <t>10-91</t>
  </si>
  <si>
    <t xml:space="preserve"> - разходи за договорни санкции и неустойки, съдебни обезщетения и разноски</t>
  </si>
  <si>
    <t>10-92</t>
  </si>
  <si>
    <t xml:space="preserve"> - други разходи, некласифицирани в другите параграфи и подпараграфи</t>
  </si>
  <si>
    <t>10-98</t>
  </si>
  <si>
    <t>Платени данъци, такси и административни санкции</t>
  </si>
  <si>
    <t>19-00</t>
  </si>
  <si>
    <t xml:space="preserve"> - платени държавни данъци, такси, наказателни лихви и административни санкции</t>
  </si>
  <si>
    <t>19-01</t>
  </si>
  <si>
    <t>19-81</t>
  </si>
  <si>
    <t xml:space="preserve"> -платени данъци, такси, наказателни лихви и административни санкции в чужбина</t>
  </si>
  <si>
    <t>19-91</t>
  </si>
  <si>
    <t>Стипендии</t>
  </si>
  <si>
    <t>40-00</t>
  </si>
  <si>
    <t>Текущи трансфери, обезщетения и помощи за домакинствата</t>
  </si>
  <si>
    <t>42-00</t>
  </si>
  <si>
    <t xml:space="preserve"> - обезщетения и помощи по социалното подпомагане</t>
  </si>
  <si>
    <t>42-02</t>
  </si>
  <si>
    <t xml:space="preserve"> - текущи трансфери за домакинства от средства на Европейския съюз</t>
  </si>
  <si>
    <t>42-17</t>
  </si>
  <si>
    <t>други текущи трансфери за домакинствата</t>
  </si>
  <si>
    <t>42-19</t>
  </si>
  <si>
    <t>Субсидии и други текущи трансфери за юридически лица с нестопанска цел</t>
  </si>
  <si>
    <t>Предоставени текущи и капиталови трансфери за чужбина</t>
  </si>
  <si>
    <t>49-00</t>
  </si>
  <si>
    <t xml:space="preserve"> - текущи трансфери за чужбина</t>
  </si>
  <si>
    <t>49-01</t>
  </si>
  <si>
    <t xml:space="preserve"> - капиталови трансфери за чужбина</t>
  </si>
  <si>
    <t>49-02</t>
  </si>
  <si>
    <t>ВСИЧКО РАЗХОДИ:</t>
  </si>
  <si>
    <t>Основен ремонт на ДМА</t>
  </si>
  <si>
    <t>51-00</t>
  </si>
  <si>
    <t>Придобиване на ДМА</t>
  </si>
  <si>
    <t>52-00</t>
  </si>
  <si>
    <t xml:space="preserve"> - придобиване на компютри и хардуер</t>
  </si>
  <si>
    <t>52-01</t>
  </si>
  <si>
    <t xml:space="preserve"> - придобиване на сгради</t>
  </si>
  <si>
    <t>52-02</t>
  </si>
  <si>
    <t xml:space="preserve"> - придобиване на друго оборудване, машини и съоръжения</t>
  </si>
  <si>
    <t>52-03</t>
  </si>
  <si>
    <t xml:space="preserve"> - придобиване на транспортни средства</t>
  </si>
  <si>
    <t>52-04</t>
  </si>
  <si>
    <t xml:space="preserve"> -придобиване на стопански инвентар</t>
  </si>
  <si>
    <t>52-05</t>
  </si>
  <si>
    <t xml:space="preserve"> - изграждане на инфраструктурни обекти</t>
  </si>
  <si>
    <t>52-06</t>
  </si>
  <si>
    <t xml:space="preserve"> -придобиване на други ДМА</t>
  </si>
  <si>
    <t>52-19</t>
  </si>
  <si>
    <t>Придобиване на нематериални дълготрайни активи</t>
  </si>
  <si>
    <t>53-00</t>
  </si>
  <si>
    <t xml:space="preserve"> -придобиване на програмни продукти и лицензи за програмни продукти</t>
  </si>
  <si>
    <t>53-01</t>
  </si>
  <si>
    <t xml:space="preserve"> - придобиване на други нематериални дълготрайни активи</t>
  </si>
  <si>
    <t>53-09</t>
  </si>
  <si>
    <t>Придобиване на земя</t>
  </si>
  <si>
    <t>54-00</t>
  </si>
  <si>
    <t>Капиталови трансфери</t>
  </si>
  <si>
    <t>55-00</t>
  </si>
  <si>
    <t xml:space="preserve"> - капиталови трансфери за нефинансови предприятия</t>
  </si>
  <si>
    <t>55-01</t>
  </si>
  <si>
    <t>ВСИЧКО КАПИТАЛОВИ РАЗХОДИ:</t>
  </si>
  <si>
    <t>II. ОБЩО РАЗХОДИ РЕКАПИТУЛАЦИЯ</t>
  </si>
  <si>
    <t>Сн. Данева - Иванова</t>
  </si>
  <si>
    <t>Зам. - кмет "Финанси"</t>
  </si>
  <si>
    <t>М. Маринов</t>
  </si>
  <si>
    <t>Директор дирекция "Бюджет и финанси"</t>
  </si>
  <si>
    <t>Д. Данчева</t>
  </si>
  <si>
    <t>Главен счетоводител</t>
  </si>
  <si>
    <t>Изготвил,</t>
  </si>
  <si>
    <t>ОТЧЕТ</t>
  </si>
  <si>
    <t>Приложение 5</t>
  </si>
  <si>
    <t>З. Попгеоргиева</t>
  </si>
  <si>
    <t>Ст. експерт дирекция БФ</t>
  </si>
  <si>
    <t>НАИМЕНОВАНИЕ НА ПАРАГРАФА ПО ЕБК 2024</t>
  </si>
  <si>
    <t>ОТЧЕТ 31.03.2024</t>
  </si>
  <si>
    <t>УТОЧНЕН ПЛАН 31.03.2024</t>
  </si>
  <si>
    <t xml:space="preserve"> И ДРУГИ МЕЖДУНАРОДНИ ПРОГРАМИ И ПРОЕКТИ НА ОБЩИНА ВЕЛИКО ТЪРНОВО КЪМ 31.03.2024 ГОДИНА </t>
  </si>
  <si>
    <t>Съгласували:</t>
  </si>
  <si>
    <t>инж. Даниел Панов</t>
  </si>
  <si>
    <t>Кмет на Община Велико Търново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</si>
</sst>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ë_â_-;\-* #,##0.00\ _ë_â_-;_-* &quot;-&quot;??\ _ë_â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Hebar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" fillId="0" borderId="0"/>
    <xf numFmtId="0" fontId="2" fillId="0" borderId="0"/>
    <xf numFmtId="164" fontId="5" fillId="0" borderId="0" applyFont="0" applyFill="0" applyBorder="0" applyAlignment="0" applyProtection="0"/>
    <xf numFmtId="0" fontId="11" fillId="0" borderId="0"/>
  </cellStyleXfs>
  <cellXfs count="46">
    <xf numFmtId="0" fontId="0" fillId="0" borderId="0" xfId="0"/>
    <xf numFmtId="0" fontId="3" fillId="0" borderId="0" xfId="1" applyFont="1" applyFill="1" applyAlignment="1">
      <alignment wrapText="1"/>
    </xf>
    <xf numFmtId="0" fontId="3" fillId="0" borderId="0" xfId="1" applyFont="1" applyFill="1" applyAlignment="1"/>
    <xf numFmtId="0" fontId="4" fillId="0" borderId="0" xfId="1" applyFont="1" applyFill="1" applyAlignment="1">
      <alignment horizontal="right"/>
    </xf>
    <xf numFmtId="0" fontId="4" fillId="0" borderId="0" xfId="1" applyFont="1" applyFill="1" applyAlignment="1"/>
    <xf numFmtId="0" fontId="4" fillId="0" borderId="0" xfId="1" applyFont="1" applyFill="1" applyAlignment="1">
      <alignment horizontal="centerContinuous" wrapText="1"/>
    </xf>
    <xf numFmtId="0" fontId="3" fillId="0" borderId="0" xfId="1" applyFont="1" applyFill="1" applyBorder="1" applyAlignment="1">
      <alignment horizontal="centerContinuous"/>
    </xf>
    <xf numFmtId="0" fontId="3" fillId="0" borderId="0" xfId="1" applyFont="1" applyFill="1" applyBorder="1"/>
    <xf numFmtId="0" fontId="4" fillId="0" borderId="0" xfId="1" applyFont="1" applyFill="1" applyBorder="1" applyAlignment="1">
      <alignment horizontal="centerContinuous" wrapText="1"/>
    </xf>
    <xf numFmtId="0" fontId="3" fillId="0" borderId="0" xfId="1" applyFont="1" applyFill="1" applyBorder="1" applyAlignment="1">
      <alignment wrapText="1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/>
    <xf numFmtId="49" fontId="4" fillId="0" borderId="1" xfId="1" applyNumberFormat="1" applyFont="1" applyFill="1" applyBorder="1" applyAlignment="1" applyProtection="1">
      <alignment vertical="center" wrapText="1"/>
    </xf>
    <xf numFmtId="3" fontId="3" fillId="0" borderId="1" xfId="1" applyNumberFormat="1" applyFont="1" applyFill="1" applyBorder="1" applyAlignment="1" applyProtection="1">
      <alignment wrapText="1"/>
      <protection hidden="1"/>
    </xf>
    <xf numFmtId="1" fontId="4" fillId="0" borderId="1" xfId="1" applyNumberFormat="1" applyFont="1" applyFill="1" applyBorder="1" applyAlignment="1" applyProtection="1">
      <alignment vertical="top" wrapText="1"/>
    </xf>
    <xf numFmtId="3" fontId="4" fillId="0" borderId="1" xfId="1" applyNumberFormat="1" applyFont="1" applyFill="1" applyBorder="1" applyAlignment="1" applyProtection="1">
      <alignment wrapText="1"/>
      <protection hidden="1"/>
    </xf>
    <xf numFmtId="1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/>
    <xf numFmtId="0" fontId="3" fillId="0" borderId="0" xfId="1" applyFont="1" applyFill="1" applyBorder="1" applyAlignment="1" applyProtection="1"/>
    <xf numFmtId="0" fontId="4" fillId="2" borderId="1" xfId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10" fillId="0" borderId="0" xfId="2" applyFont="1" applyFill="1" applyAlignment="1">
      <alignment wrapText="1"/>
    </xf>
    <xf numFmtId="0" fontId="10" fillId="0" borderId="0" xfId="11" applyFont="1" applyFill="1" applyAlignment="1">
      <alignment wrapText="1"/>
    </xf>
    <xf numFmtId="0" fontId="3" fillId="0" borderId="0" xfId="1" applyFont="1" applyFill="1" applyBorder="1" applyAlignment="1"/>
    <xf numFmtId="0" fontId="3" fillId="2" borderId="0" xfId="1" applyFont="1" applyFill="1" applyBorder="1" applyAlignment="1"/>
    <xf numFmtId="0" fontId="4" fillId="0" borderId="1" xfId="1" applyFont="1" applyFill="1" applyBorder="1" applyAlignment="1" applyProtection="1">
      <alignment vertical="justify" wrapText="1"/>
      <protection hidden="1"/>
    </xf>
    <xf numFmtId="3" fontId="4" fillId="2" borderId="1" xfId="1" applyNumberFormat="1" applyFont="1" applyFill="1" applyBorder="1" applyAlignment="1" applyProtection="1">
      <alignment wrapText="1"/>
      <protection hidden="1"/>
    </xf>
    <xf numFmtId="3" fontId="3" fillId="2" borderId="1" xfId="1" applyNumberFormat="1" applyFont="1" applyFill="1" applyBorder="1" applyAlignment="1" applyProtection="1">
      <alignment wrapText="1"/>
      <protection hidden="1"/>
    </xf>
    <xf numFmtId="1" fontId="4" fillId="0" borderId="1" xfId="1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vertical="center" wrapText="1"/>
      <protection hidden="1"/>
    </xf>
    <xf numFmtId="49" fontId="4" fillId="2" borderId="1" xfId="1" applyNumberFormat="1" applyFont="1" applyFill="1" applyBorder="1" applyAlignment="1" applyProtection="1">
      <alignment vertical="center" wrapText="1"/>
    </xf>
    <xf numFmtId="1" fontId="4" fillId="0" borderId="1" xfId="1" applyNumberFormat="1" applyFont="1" applyFill="1" applyBorder="1" applyAlignment="1" applyProtection="1">
      <alignment vertical="top" wrapText="1"/>
      <protection hidden="1"/>
    </xf>
    <xf numFmtId="1" fontId="3" fillId="0" borderId="1" xfId="1" applyNumberFormat="1" applyFont="1" applyFill="1" applyBorder="1" applyAlignment="1" applyProtection="1">
      <alignment vertical="top" wrapText="1"/>
      <protection hidden="1"/>
    </xf>
    <xf numFmtId="49" fontId="3" fillId="0" borderId="1" xfId="1" applyNumberFormat="1" applyFont="1" applyFill="1" applyBorder="1" applyAlignment="1" applyProtection="1">
      <alignment vertical="center" wrapText="1"/>
      <protection hidden="1"/>
    </xf>
    <xf numFmtId="49" fontId="4" fillId="0" borderId="1" xfId="1" applyNumberFormat="1" applyFont="1" applyFill="1" applyBorder="1" applyAlignment="1" applyProtection="1">
      <alignment vertical="top" wrapText="1"/>
    </xf>
    <xf numFmtId="0" fontId="3" fillId="0" borderId="1" xfId="1" applyNumberFormat="1" applyFont="1" applyFill="1" applyBorder="1" applyAlignment="1" applyProtection="1">
      <alignment vertical="top" wrapText="1"/>
    </xf>
    <xf numFmtId="1" fontId="4" fillId="0" borderId="1" xfId="1" applyNumberFormat="1" applyFont="1" applyFill="1" applyBorder="1" applyAlignment="1" applyProtection="1">
      <alignment wrapText="1"/>
    </xf>
    <xf numFmtId="0" fontId="12" fillId="0" borderId="0" xfId="1" applyFont="1" applyFill="1" applyAlignment="1">
      <alignment wrapText="1"/>
    </xf>
    <xf numFmtId="0" fontId="12" fillId="0" borderId="0" xfId="1" applyFont="1" applyFill="1" applyBorder="1" applyAlignment="1"/>
    <xf numFmtId="3" fontId="12" fillId="2" borderId="0" xfId="1" applyNumberFormat="1" applyFont="1" applyFill="1" applyBorder="1" applyAlignment="1"/>
    <xf numFmtId="3" fontId="12" fillId="0" borderId="0" xfId="1" applyNumberFormat="1" applyFont="1" applyFill="1" applyAlignment="1"/>
    <xf numFmtId="0" fontId="12" fillId="0" borderId="0" xfId="1" applyFont="1" applyFill="1" applyAlignment="1"/>
    <xf numFmtId="0" fontId="13" fillId="0" borderId="0" xfId="1" applyFont="1" applyFill="1" applyAlignment="1"/>
  </cellXfs>
  <cellStyles count="12">
    <cellStyle name="Hyperlink 2" xfId="4"/>
    <cellStyle name="Normal 2" xfId="5"/>
    <cellStyle name="Normal 3" xfId="6"/>
    <cellStyle name="Normal 3 2" xfId="7"/>
    <cellStyle name="Normal 4" xfId="8"/>
    <cellStyle name="Normal_B3_2013" xfId="9"/>
    <cellStyle name="Запетая 2" xfId="10"/>
    <cellStyle name="Нормален" xfId="0" builtinId="0"/>
    <cellStyle name="Нормален 19" xfId="1"/>
    <cellStyle name="Нормален 2" xfId="3"/>
    <cellStyle name="Нормален 5" xfId="11"/>
    <cellStyle name="Нормален 7" xfId="2"/>
  </cellStyles>
  <dxfs count="0"/>
  <tableStyles count="0" defaultTableStyle="TableStyleMedium2" defaultPivotStyle="PivotStyleLight16"/>
  <colors>
    <mruColors>
      <color rgb="FF0172EF"/>
      <color rgb="FF01BBFD"/>
      <color rgb="FF32BA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142"/>
  <sheetViews>
    <sheetView tabSelected="1" zoomScaleNormal="100" workbookViewId="0">
      <selection activeCell="A135" sqref="A135"/>
    </sheetView>
  </sheetViews>
  <sheetFormatPr defaultRowHeight="15"/>
  <cols>
    <col min="1" max="1" width="60.7109375" style="1" customWidth="1"/>
    <col min="2" max="2" width="11" style="2" customWidth="1"/>
    <col min="3" max="3" width="13.5703125" style="2" customWidth="1"/>
    <col min="4" max="4" width="16.140625" style="2" customWidth="1"/>
    <col min="5" max="5" width="14.28515625" style="2" customWidth="1"/>
    <col min="6" max="6" width="12.28515625" style="2" customWidth="1"/>
    <col min="7" max="7" width="15.5703125" style="2" customWidth="1"/>
    <col min="8" max="8" width="13.5703125" style="2" customWidth="1"/>
    <col min="9" max="9" width="16.140625" style="2" customWidth="1"/>
    <col min="10" max="10" width="14.28515625" style="2" customWidth="1"/>
    <col min="11" max="11" width="12.28515625" style="2" customWidth="1"/>
    <col min="12" max="12" width="15.5703125" style="2" customWidth="1"/>
    <col min="13" max="16384" width="9.140625" style="2"/>
  </cols>
  <sheetData>
    <row r="1" spans="1:12">
      <c r="G1" s="3"/>
      <c r="L1" s="3" t="s">
        <v>204</v>
      </c>
    </row>
    <row r="2" spans="1:12">
      <c r="F2" s="4"/>
      <c r="K2" s="4"/>
    </row>
    <row r="3" spans="1:12" s="7" customFormat="1">
      <c r="A3" s="5" t="s">
        <v>203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s="7" customForma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s="7" customFormat="1">
      <c r="A5" s="5" t="s">
        <v>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7" customFormat="1">
      <c r="A6" s="5" t="s">
        <v>210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7" customForma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s="9" customFormat="1">
      <c r="A8" s="8"/>
      <c r="B8" s="8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12" customFormat="1" ht="99.75">
      <c r="A9" s="10" t="s">
        <v>207</v>
      </c>
      <c r="B9" s="31" t="s">
        <v>1</v>
      </c>
      <c r="C9" s="11" t="s">
        <v>209</v>
      </c>
      <c r="D9" s="21" t="s">
        <v>2</v>
      </c>
      <c r="E9" s="21" t="s">
        <v>3</v>
      </c>
      <c r="F9" s="21" t="s">
        <v>4</v>
      </c>
      <c r="G9" s="21" t="s">
        <v>5</v>
      </c>
      <c r="H9" s="11" t="s">
        <v>208</v>
      </c>
      <c r="I9" s="21" t="s">
        <v>2</v>
      </c>
      <c r="J9" s="21" t="s">
        <v>3</v>
      </c>
      <c r="K9" s="21" t="s">
        <v>4</v>
      </c>
      <c r="L9" s="21" t="s">
        <v>5</v>
      </c>
    </row>
    <row r="10" spans="1:12" s="12" customFormat="1">
      <c r="A10" s="13" t="s">
        <v>6</v>
      </c>
      <c r="B10" s="13"/>
      <c r="C10" s="28" t="s">
        <v>7</v>
      </c>
      <c r="D10" s="28" t="s">
        <v>7</v>
      </c>
      <c r="E10" s="28" t="s">
        <v>7</v>
      </c>
      <c r="F10" s="28" t="s">
        <v>7</v>
      </c>
      <c r="G10" s="28" t="s">
        <v>7</v>
      </c>
      <c r="H10" s="28" t="s">
        <v>7</v>
      </c>
      <c r="I10" s="28" t="s">
        <v>7</v>
      </c>
      <c r="J10" s="28" t="s">
        <v>7</v>
      </c>
      <c r="K10" s="28" t="s">
        <v>7</v>
      </c>
      <c r="L10" s="28" t="s">
        <v>7</v>
      </c>
    </row>
    <row r="11" spans="1:12" ht="28.5">
      <c r="A11" s="15" t="s">
        <v>8</v>
      </c>
      <c r="B11" s="32"/>
      <c r="C11" s="30"/>
      <c r="D11" s="14"/>
      <c r="E11" s="14"/>
      <c r="F11" s="14"/>
      <c r="G11" s="14"/>
      <c r="H11" s="30"/>
      <c r="I11" s="14"/>
      <c r="J11" s="14"/>
      <c r="K11" s="14"/>
      <c r="L11" s="14"/>
    </row>
    <row r="12" spans="1:12">
      <c r="A12" s="15"/>
      <c r="B12" s="32"/>
      <c r="C12" s="30"/>
      <c r="D12" s="14"/>
      <c r="E12" s="14"/>
      <c r="F12" s="14"/>
      <c r="G12" s="14"/>
      <c r="H12" s="30"/>
      <c r="I12" s="14"/>
      <c r="J12" s="14"/>
      <c r="K12" s="14"/>
      <c r="L12" s="14"/>
    </row>
    <row r="13" spans="1:12" s="12" customFormat="1">
      <c r="A13" s="15" t="s">
        <v>9</v>
      </c>
      <c r="B13" s="13" t="s">
        <v>10</v>
      </c>
      <c r="C13" s="29">
        <f>SUM(D13:G13)</f>
        <v>10</v>
      </c>
      <c r="D13" s="16">
        <f>SUM(D14)</f>
        <v>0</v>
      </c>
      <c r="E13" s="16">
        <f t="shared" ref="E13:G13" si="0">SUM(E14)</f>
        <v>10</v>
      </c>
      <c r="F13" s="16">
        <f t="shared" si="0"/>
        <v>0</v>
      </c>
      <c r="G13" s="16">
        <f t="shared" si="0"/>
        <v>0</v>
      </c>
      <c r="H13" s="29">
        <f>SUM(I13:L13)</f>
        <v>45</v>
      </c>
      <c r="I13" s="16">
        <f>SUM(I14)</f>
        <v>0</v>
      </c>
      <c r="J13" s="16">
        <f t="shared" ref="J13:L13" si="1">SUM(J14)</f>
        <v>0</v>
      </c>
      <c r="K13" s="16">
        <f t="shared" si="1"/>
        <v>45</v>
      </c>
      <c r="L13" s="16">
        <f t="shared" si="1"/>
        <v>0</v>
      </c>
    </row>
    <row r="14" spans="1:12" s="12" customFormat="1">
      <c r="A14" s="17" t="s">
        <v>11</v>
      </c>
      <c r="B14" s="18" t="s">
        <v>12</v>
      </c>
      <c r="C14" s="30">
        <f t="shared" ref="C14:C26" si="2">SUM(D14:G14)</f>
        <v>10</v>
      </c>
      <c r="D14" s="14"/>
      <c r="E14" s="14">
        <v>10</v>
      </c>
      <c r="F14" s="14"/>
      <c r="G14" s="14"/>
      <c r="H14" s="30">
        <f t="shared" ref="H14:H26" si="3">SUM(I14:L14)</f>
        <v>45</v>
      </c>
      <c r="I14" s="14"/>
      <c r="J14" s="14"/>
      <c r="K14" s="14">
        <v>45</v>
      </c>
      <c r="L14" s="14"/>
    </row>
    <row r="15" spans="1:12" s="12" customFormat="1">
      <c r="A15" s="15" t="s">
        <v>13</v>
      </c>
      <c r="B15" s="13" t="s">
        <v>14</v>
      </c>
      <c r="C15" s="29">
        <f t="shared" si="2"/>
        <v>0</v>
      </c>
      <c r="D15" s="16">
        <f>SUM(D16)</f>
        <v>0</v>
      </c>
      <c r="E15" s="16">
        <f t="shared" ref="E15:G17" si="4">SUM(E16)</f>
        <v>0</v>
      </c>
      <c r="F15" s="16">
        <f t="shared" si="4"/>
        <v>0</v>
      </c>
      <c r="G15" s="16">
        <f t="shared" si="4"/>
        <v>0</v>
      </c>
      <c r="H15" s="29">
        <f t="shared" si="3"/>
        <v>0</v>
      </c>
      <c r="I15" s="16">
        <f>SUM(I16)</f>
        <v>0</v>
      </c>
      <c r="J15" s="16">
        <f t="shared" ref="J15:L17" si="5">SUM(J16)</f>
        <v>0</v>
      </c>
      <c r="K15" s="16">
        <f t="shared" si="5"/>
        <v>0</v>
      </c>
      <c r="L15" s="16">
        <f t="shared" si="5"/>
        <v>0</v>
      </c>
    </row>
    <row r="16" spans="1:12" s="12" customFormat="1" ht="30">
      <c r="A16" s="17" t="s">
        <v>15</v>
      </c>
      <c r="B16" s="18" t="s">
        <v>16</v>
      </c>
      <c r="C16" s="30">
        <f t="shared" si="2"/>
        <v>0</v>
      </c>
      <c r="D16" s="14"/>
      <c r="E16" s="14"/>
      <c r="F16" s="14"/>
      <c r="G16" s="14"/>
      <c r="H16" s="30">
        <f t="shared" si="3"/>
        <v>0</v>
      </c>
      <c r="I16" s="14"/>
      <c r="J16" s="14"/>
      <c r="K16" s="14"/>
      <c r="L16" s="14"/>
    </row>
    <row r="17" spans="1:12" s="12" customFormat="1">
      <c r="A17" s="15" t="s">
        <v>17</v>
      </c>
      <c r="B17" s="13" t="s">
        <v>18</v>
      </c>
      <c r="C17" s="29">
        <f t="shared" si="2"/>
        <v>0</v>
      </c>
      <c r="D17" s="16">
        <f>SUM(D18)</f>
        <v>0</v>
      </c>
      <c r="E17" s="16">
        <f t="shared" si="4"/>
        <v>0</v>
      </c>
      <c r="F17" s="16">
        <f t="shared" si="4"/>
        <v>0</v>
      </c>
      <c r="G17" s="16">
        <f t="shared" si="4"/>
        <v>0</v>
      </c>
      <c r="H17" s="29">
        <f t="shared" si="3"/>
        <v>0</v>
      </c>
      <c r="I17" s="16">
        <f>SUM(I18)</f>
        <v>0</v>
      </c>
      <c r="J17" s="16">
        <f t="shared" si="5"/>
        <v>0</v>
      </c>
      <c r="K17" s="16">
        <f t="shared" si="5"/>
        <v>0</v>
      </c>
      <c r="L17" s="16">
        <f t="shared" si="5"/>
        <v>0</v>
      </c>
    </row>
    <row r="18" spans="1:12" s="12" customFormat="1" ht="30">
      <c r="A18" s="17" t="s">
        <v>19</v>
      </c>
      <c r="B18" s="18" t="s">
        <v>20</v>
      </c>
      <c r="C18" s="30">
        <f t="shared" si="2"/>
        <v>0</v>
      </c>
      <c r="D18" s="14"/>
      <c r="E18" s="14"/>
      <c r="F18" s="14"/>
      <c r="G18" s="14"/>
      <c r="H18" s="30">
        <f t="shared" si="3"/>
        <v>0</v>
      </c>
      <c r="I18" s="14"/>
      <c r="J18" s="14"/>
      <c r="K18" s="14"/>
      <c r="L18" s="14"/>
    </row>
    <row r="19" spans="1:12" s="12" customFormat="1">
      <c r="A19" s="15" t="s">
        <v>21</v>
      </c>
      <c r="B19" s="13" t="s">
        <v>22</v>
      </c>
      <c r="C19" s="29">
        <f t="shared" si="2"/>
        <v>0</v>
      </c>
      <c r="D19" s="16">
        <f>SUM(D20)</f>
        <v>0</v>
      </c>
      <c r="E19" s="16">
        <f t="shared" ref="E19:G19" si="6">SUM(E20)</f>
        <v>0</v>
      </c>
      <c r="F19" s="16">
        <f t="shared" si="6"/>
        <v>0</v>
      </c>
      <c r="G19" s="16">
        <f t="shared" si="6"/>
        <v>0</v>
      </c>
      <c r="H19" s="29">
        <f t="shared" si="3"/>
        <v>-143</v>
      </c>
      <c r="I19" s="16">
        <f>SUM(I20)</f>
        <v>0</v>
      </c>
      <c r="J19" s="16">
        <f t="shared" ref="J19:L19" si="7">SUM(J20)</f>
        <v>0</v>
      </c>
      <c r="K19" s="16">
        <f t="shared" si="7"/>
        <v>-143</v>
      </c>
      <c r="L19" s="16">
        <f t="shared" si="7"/>
        <v>0</v>
      </c>
    </row>
    <row r="20" spans="1:12" s="12" customFormat="1">
      <c r="A20" s="17" t="s">
        <v>23</v>
      </c>
      <c r="B20" s="18" t="s">
        <v>24</v>
      </c>
      <c r="C20" s="30">
        <f t="shared" si="2"/>
        <v>0</v>
      </c>
      <c r="D20" s="14"/>
      <c r="E20" s="14"/>
      <c r="F20" s="14"/>
      <c r="G20" s="14"/>
      <c r="H20" s="30">
        <f t="shared" si="3"/>
        <v>-143</v>
      </c>
      <c r="I20" s="14"/>
      <c r="J20" s="14"/>
      <c r="K20" s="14">
        <v>-143</v>
      </c>
      <c r="L20" s="14"/>
    </row>
    <row r="21" spans="1:12" s="12" customFormat="1">
      <c r="A21" s="15" t="s">
        <v>25</v>
      </c>
      <c r="B21" s="13" t="s">
        <v>26</v>
      </c>
      <c r="C21" s="29">
        <f t="shared" si="2"/>
        <v>0</v>
      </c>
      <c r="D21" s="16">
        <f>SUM(D22:D23)</f>
        <v>0</v>
      </c>
      <c r="E21" s="16">
        <f t="shared" ref="E21:G21" si="8">SUM(E22:E23)</f>
        <v>0</v>
      </c>
      <c r="F21" s="16">
        <f t="shared" si="8"/>
        <v>0</v>
      </c>
      <c r="G21" s="16">
        <f t="shared" si="8"/>
        <v>0</v>
      </c>
      <c r="H21" s="29">
        <f t="shared" si="3"/>
        <v>0</v>
      </c>
      <c r="I21" s="16">
        <f>SUM(I22:I23)</f>
        <v>0</v>
      </c>
      <c r="J21" s="16">
        <f t="shared" ref="J21:L21" si="9">SUM(J22:J23)</f>
        <v>0</v>
      </c>
      <c r="K21" s="16">
        <f t="shared" si="9"/>
        <v>0</v>
      </c>
      <c r="L21" s="16">
        <f t="shared" si="9"/>
        <v>0</v>
      </c>
    </row>
    <row r="22" spans="1:12" s="12" customFormat="1">
      <c r="A22" s="17" t="s">
        <v>27</v>
      </c>
      <c r="B22" s="18" t="s">
        <v>28</v>
      </c>
      <c r="C22" s="30">
        <f t="shared" si="2"/>
        <v>0</v>
      </c>
      <c r="D22" s="14"/>
      <c r="E22" s="14"/>
      <c r="F22" s="14"/>
      <c r="G22" s="14"/>
      <c r="H22" s="30">
        <f t="shared" si="3"/>
        <v>0</v>
      </c>
      <c r="I22" s="14"/>
      <c r="J22" s="14"/>
      <c r="K22" s="14"/>
      <c r="L22" s="14"/>
    </row>
    <row r="23" spans="1:12" s="12" customFormat="1">
      <c r="A23" s="17" t="s">
        <v>29</v>
      </c>
      <c r="B23" s="18" t="s">
        <v>30</v>
      </c>
      <c r="C23" s="30">
        <f t="shared" si="2"/>
        <v>0</v>
      </c>
      <c r="D23" s="14"/>
      <c r="E23" s="14"/>
      <c r="F23" s="14"/>
      <c r="G23" s="14"/>
      <c r="H23" s="30">
        <f t="shared" si="3"/>
        <v>0</v>
      </c>
      <c r="I23" s="14"/>
      <c r="J23" s="14"/>
      <c r="K23" s="14"/>
      <c r="L23" s="14"/>
    </row>
    <row r="24" spans="1:12" s="12" customFormat="1">
      <c r="A24" s="15" t="s">
        <v>25</v>
      </c>
      <c r="B24" s="13" t="s">
        <v>31</v>
      </c>
      <c r="C24" s="29">
        <f t="shared" si="2"/>
        <v>6392316</v>
      </c>
      <c r="D24" s="16">
        <f>SUM(D25:D26)</f>
        <v>0</v>
      </c>
      <c r="E24" s="16">
        <f t="shared" ref="E24:G24" si="10">SUM(E25:E26)</f>
        <v>0</v>
      </c>
      <c r="F24" s="16">
        <f t="shared" si="10"/>
        <v>6392316</v>
      </c>
      <c r="G24" s="16">
        <f t="shared" si="10"/>
        <v>0</v>
      </c>
      <c r="H24" s="29">
        <f t="shared" si="3"/>
        <v>53240</v>
      </c>
      <c r="I24" s="16">
        <f>SUM(I25:I26)</f>
        <v>0</v>
      </c>
      <c r="J24" s="16">
        <f t="shared" ref="J24:L24" si="11">SUM(J25:J26)</f>
        <v>0</v>
      </c>
      <c r="K24" s="16">
        <f t="shared" si="11"/>
        <v>53240</v>
      </c>
      <c r="L24" s="16">
        <f t="shared" si="11"/>
        <v>0</v>
      </c>
    </row>
    <row r="25" spans="1:12" s="12" customFormat="1">
      <c r="A25" s="17" t="s">
        <v>32</v>
      </c>
      <c r="B25" s="18" t="s">
        <v>33</v>
      </c>
      <c r="C25" s="30">
        <f t="shared" si="2"/>
        <v>16332</v>
      </c>
      <c r="D25" s="14"/>
      <c r="E25" s="14"/>
      <c r="F25" s="14">
        <v>16332</v>
      </c>
      <c r="G25" s="14"/>
      <c r="H25" s="30">
        <f t="shared" si="3"/>
        <v>16317</v>
      </c>
      <c r="I25" s="14"/>
      <c r="J25" s="14"/>
      <c r="K25" s="14">
        <v>16317</v>
      </c>
      <c r="L25" s="14"/>
    </row>
    <row r="26" spans="1:12" s="12" customFormat="1">
      <c r="A26" s="17" t="s">
        <v>34</v>
      </c>
      <c r="B26" s="18" t="s">
        <v>35</v>
      </c>
      <c r="C26" s="30">
        <f t="shared" si="2"/>
        <v>6375984</v>
      </c>
      <c r="D26" s="14"/>
      <c r="E26" s="14"/>
      <c r="F26" s="14">
        <v>6375984</v>
      </c>
      <c r="G26" s="14"/>
      <c r="H26" s="30">
        <f t="shared" si="3"/>
        <v>36923</v>
      </c>
      <c r="I26" s="14"/>
      <c r="J26" s="14"/>
      <c r="K26" s="14">
        <v>36923</v>
      </c>
      <c r="L26" s="14"/>
    </row>
    <row r="27" spans="1:12" s="12" customFormat="1" ht="28.5">
      <c r="A27" s="15" t="s">
        <v>36</v>
      </c>
      <c r="B27" s="13" t="s">
        <v>37</v>
      </c>
      <c r="C27" s="29">
        <f>SUM(D27:G27)</f>
        <v>14806</v>
      </c>
      <c r="D27" s="16">
        <f>SUM(D28:D29)</f>
        <v>0</v>
      </c>
      <c r="E27" s="16">
        <f t="shared" ref="E27:G27" si="12">SUM(E28:E29)</f>
        <v>0</v>
      </c>
      <c r="F27" s="16">
        <f t="shared" si="12"/>
        <v>0</v>
      </c>
      <c r="G27" s="16">
        <f t="shared" si="12"/>
        <v>14806</v>
      </c>
      <c r="H27" s="29">
        <f>SUM(I27:L27)</f>
        <v>0</v>
      </c>
      <c r="I27" s="16">
        <f>SUM(I28:I29)</f>
        <v>0</v>
      </c>
      <c r="J27" s="16">
        <f t="shared" ref="J27:L27" si="13">SUM(J28:J29)</f>
        <v>0</v>
      </c>
      <c r="K27" s="16">
        <f t="shared" si="13"/>
        <v>0</v>
      </c>
      <c r="L27" s="16">
        <f t="shared" si="13"/>
        <v>0</v>
      </c>
    </row>
    <row r="28" spans="1:12" s="12" customFormat="1" ht="30">
      <c r="A28" s="17" t="s">
        <v>38</v>
      </c>
      <c r="B28" s="18" t="s">
        <v>39</v>
      </c>
      <c r="C28" s="30">
        <f>SUM(D28:G28)</f>
        <v>10272</v>
      </c>
      <c r="D28" s="14"/>
      <c r="E28" s="14"/>
      <c r="F28" s="14"/>
      <c r="G28" s="14">
        <v>10272</v>
      </c>
      <c r="H28" s="30">
        <f>SUM(I28:L28)</f>
        <v>0</v>
      </c>
      <c r="I28" s="14"/>
      <c r="J28" s="14"/>
      <c r="K28" s="14"/>
      <c r="L28" s="14"/>
    </row>
    <row r="29" spans="1:12" s="12" customFormat="1" ht="30">
      <c r="A29" s="17" t="s">
        <v>40</v>
      </c>
      <c r="B29" s="18" t="s">
        <v>41</v>
      </c>
      <c r="C29" s="30">
        <f>SUM(D29:G29)</f>
        <v>4534</v>
      </c>
      <c r="D29" s="14"/>
      <c r="E29" s="14"/>
      <c r="F29" s="14"/>
      <c r="G29" s="14">
        <v>4534</v>
      </c>
      <c r="H29" s="30">
        <f>SUM(I29:L29)</f>
        <v>0</v>
      </c>
      <c r="I29" s="14"/>
      <c r="J29" s="14"/>
      <c r="K29" s="14"/>
      <c r="L29" s="14"/>
    </row>
    <row r="30" spans="1:12" s="12" customFormat="1">
      <c r="A30" s="17"/>
      <c r="B30" s="18"/>
      <c r="C30" s="30"/>
      <c r="D30" s="14"/>
      <c r="E30" s="14"/>
      <c r="F30" s="14"/>
      <c r="G30" s="14"/>
      <c r="H30" s="30"/>
      <c r="I30" s="14"/>
      <c r="J30" s="14"/>
      <c r="K30" s="14"/>
      <c r="L30" s="14"/>
    </row>
    <row r="31" spans="1:12" s="12" customFormat="1">
      <c r="A31" s="15" t="s">
        <v>42</v>
      </c>
      <c r="B31" s="33" t="s">
        <v>43</v>
      </c>
      <c r="C31" s="29">
        <f>SUM(D31:G31)</f>
        <v>6407132</v>
      </c>
      <c r="D31" s="29">
        <f>SUM(D13,D15,D19,D24,D21,D17,D27)</f>
        <v>0</v>
      </c>
      <c r="E31" s="29">
        <f t="shared" ref="E31:G31" si="14">SUM(E13,E15,E19,E24,E21,E17,E27)</f>
        <v>10</v>
      </c>
      <c r="F31" s="29">
        <f t="shared" si="14"/>
        <v>6392316</v>
      </c>
      <c r="G31" s="29">
        <f t="shared" si="14"/>
        <v>14806</v>
      </c>
      <c r="H31" s="29">
        <f>SUM(I31:L31)</f>
        <v>53142</v>
      </c>
      <c r="I31" s="29">
        <f>SUM(I13,I15,I19,I24,I21,I17,I27)</f>
        <v>0</v>
      </c>
      <c r="J31" s="29">
        <f t="shared" ref="J31:L31" si="15">SUM(J13,J15,J19,J24,J21,J17,J27)</f>
        <v>0</v>
      </c>
      <c r="K31" s="29">
        <f t="shared" si="15"/>
        <v>53142</v>
      </c>
      <c r="L31" s="29">
        <f t="shared" si="15"/>
        <v>0</v>
      </c>
    </row>
    <row r="32" spans="1:12" s="12" customFormat="1">
      <c r="A32" s="15"/>
      <c r="B32" s="13"/>
      <c r="C32" s="29"/>
      <c r="D32" s="16"/>
      <c r="E32" s="16"/>
      <c r="F32" s="16"/>
      <c r="G32" s="16"/>
      <c r="H32" s="29"/>
      <c r="I32" s="16"/>
      <c r="J32" s="16"/>
      <c r="K32" s="16"/>
      <c r="L32" s="16"/>
    </row>
    <row r="33" spans="1:12" s="12" customFormat="1">
      <c r="A33" s="34" t="s">
        <v>44</v>
      </c>
      <c r="B33" s="18"/>
      <c r="C33" s="29"/>
      <c r="D33" s="16"/>
      <c r="E33" s="16"/>
      <c r="F33" s="16"/>
      <c r="G33" s="16"/>
      <c r="H33" s="29"/>
      <c r="I33" s="16"/>
      <c r="J33" s="16"/>
      <c r="K33" s="16"/>
      <c r="L33" s="16"/>
    </row>
    <row r="34" spans="1:12" s="12" customFormat="1">
      <c r="A34" s="17"/>
      <c r="B34" s="18"/>
      <c r="C34" s="30"/>
      <c r="D34" s="14"/>
      <c r="E34" s="14"/>
      <c r="F34" s="14"/>
      <c r="G34" s="14"/>
      <c r="H34" s="30"/>
      <c r="I34" s="14"/>
      <c r="J34" s="14"/>
      <c r="K34" s="14"/>
      <c r="L34" s="14"/>
    </row>
    <row r="35" spans="1:12" s="12" customFormat="1" ht="28.5">
      <c r="A35" s="15" t="s">
        <v>45</v>
      </c>
      <c r="B35" s="13" t="s">
        <v>46</v>
      </c>
      <c r="C35" s="29">
        <f t="shared" ref="C35:C40" si="16">SUM(D35:G35)</f>
        <v>6757588</v>
      </c>
      <c r="D35" s="16">
        <f>SUM(D36:D37)</f>
        <v>0</v>
      </c>
      <c r="E35" s="16">
        <f t="shared" ref="E35:G35" si="17">SUM(E36:E37)</f>
        <v>413849</v>
      </c>
      <c r="F35" s="16">
        <f t="shared" si="17"/>
        <v>6343739</v>
      </c>
      <c r="G35" s="16">
        <f t="shared" si="17"/>
        <v>0</v>
      </c>
      <c r="H35" s="29">
        <f t="shared" ref="H35:H40" si="18">SUM(I35:L35)</f>
        <v>75583</v>
      </c>
      <c r="I35" s="16">
        <f>SUM(I36:I37)</f>
        <v>0</v>
      </c>
      <c r="J35" s="16">
        <f t="shared" ref="J35:L35" si="19">SUM(J36:J37)</f>
        <v>29512</v>
      </c>
      <c r="K35" s="16">
        <f t="shared" si="19"/>
        <v>46071</v>
      </c>
      <c r="L35" s="16">
        <f t="shared" si="19"/>
        <v>0</v>
      </c>
    </row>
    <row r="36" spans="1:12" s="12" customFormat="1">
      <c r="A36" s="17" t="s">
        <v>47</v>
      </c>
      <c r="B36" s="18" t="s">
        <v>48</v>
      </c>
      <c r="C36" s="30">
        <f t="shared" si="16"/>
        <v>6757588</v>
      </c>
      <c r="D36" s="14"/>
      <c r="E36" s="14">
        <v>413849</v>
      </c>
      <c r="F36" s="14">
        <v>6343739</v>
      </c>
      <c r="G36" s="14"/>
      <c r="H36" s="30">
        <f t="shared" si="18"/>
        <v>82051</v>
      </c>
      <c r="I36" s="14"/>
      <c r="J36" s="14">
        <v>35980</v>
      </c>
      <c r="K36" s="14">
        <v>46071</v>
      </c>
      <c r="L36" s="14"/>
    </row>
    <row r="37" spans="1:12" s="4" customFormat="1">
      <c r="A37" s="17" t="s">
        <v>49</v>
      </c>
      <c r="B37" s="18" t="s">
        <v>50</v>
      </c>
      <c r="C37" s="30">
        <f t="shared" si="16"/>
        <v>0</v>
      </c>
      <c r="D37" s="14"/>
      <c r="E37" s="14"/>
      <c r="F37" s="14"/>
      <c r="G37" s="14"/>
      <c r="H37" s="30">
        <f t="shared" si="18"/>
        <v>-6468</v>
      </c>
      <c r="I37" s="14"/>
      <c r="J37" s="14">
        <v>-6468</v>
      </c>
      <c r="K37" s="14"/>
      <c r="L37" s="14"/>
    </row>
    <row r="38" spans="1:12" s="4" customFormat="1" ht="28.5">
      <c r="A38" s="15" t="s">
        <v>51</v>
      </c>
      <c r="B38" s="13" t="s">
        <v>52</v>
      </c>
      <c r="C38" s="29">
        <f t="shared" si="16"/>
        <v>6641071</v>
      </c>
      <c r="D38" s="16">
        <f>SUM(D39:D40)</f>
        <v>0</v>
      </c>
      <c r="E38" s="16">
        <f t="shared" ref="E38:G38" si="20">SUM(E39:E40)</f>
        <v>5808156</v>
      </c>
      <c r="F38" s="16">
        <f t="shared" si="20"/>
        <v>832915</v>
      </c>
      <c r="G38" s="16">
        <f t="shared" si="20"/>
        <v>0</v>
      </c>
      <c r="H38" s="29">
        <f t="shared" si="18"/>
        <v>1259905</v>
      </c>
      <c r="I38" s="16">
        <f>SUM(I39:I40)</f>
        <v>0</v>
      </c>
      <c r="J38" s="16">
        <f t="shared" ref="J38:L38" si="21">SUM(J39:J40)</f>
        <v>1177369</v>
      </c>
      <c r="K38" s="16">
        <f t="shared" si="21"/>
        <v>82536</v>
      </c>
      <c r="L38" s="16">
        <f t="shared" si="21"/>
        <v>0</v>
      </c>
    </row>
    <row r="39" spans="1:12" s="12" customFormat="1">
      <c r="A39" s="17" t="s">
        <v>53</v>
      </c>
      <c r="B39" s="18" t="s">
        <v>54</v>
      </c>
      <c r="C39" s="30">
        <f t="shared" si="16"/>
        <v>6641341</v>
      </c>
      <c r="D39" s="14"/>
      <c r="E39" s="14">
        <v>5808175</v>
      </c>
      <c r="F39" s="14">
        <v>833166</v>
      </c>
      <c r="G39" s="14"/>
      <c r="H39" s="30">
        <f t="shared" si="18"/>
        <v>1259919</v>
      </c>
      <c r="I39" s="14"/>
      <c r="J39" s="14">
        <v>1177383</v>
      </c>
      <c r="K39" s="14">
        <v>82536</v>
      </c>
      <c r="L39" s="14"/>
    </row>
    <row r="40" spans="1:12" s="12" customFormat="1">
      <c r="A40" s="17" t="s">
        <v>55</v>
      </c>
      <c r="B40" s="18" t="s">
        <v>56</v>
      </c>
      <c r="C40" s="30">
        <f t="shared" si="16"/>
        <v>-270</v>
      </c>
      <c r="D40" s="14"/>
      <c r="E40" s="14">
        <v>-19</v>
      </c>
      <c r="F40" s="14">
        <v>-251</v>
      </c>
      <c r="G40" s="14"/>
      <c r="H40" s="30">
        <f t="shared" si="18"/>
        <v>-14</v>
      </c>
      <c r="I40" s="14"/>
      <c r="J40" s="14">
        <v>-14</v>
      </c>
      <c r="K40" s="14"/>
      <c r="L40" s="14"/>
    </row>
    <row r="41" spans="1:12" s="12" customFormat="1">
      <c r="A41" s="17"/>
      <c r="B41" s="18"/>
      <c r="C41" s="30"/>
      <c r="D41" s="14"/>
      <c r="E41" s="14"/>
      <c r="F41" s="14"/>
      <c r="G41" s="14"/>
      <c r="H41" s="30"/>
      <c r="I41" s="14"/>
      <c r="J41" s="14"/>
      <c r="K41" s="14"/>
      <c r="L41" s="14"/>
    </row>
    <row r="42" spans="1:12" s="4" customFormat="1" ht="14.25">
      <c r="A42" s="34" t="s">
        <v>57</v>
      </c>
      <c r="B42" s="32" t="s">
        <v>43</v>
      </c>
      <c r="C42" s="29">
        <f t="shared" ref="C42" si="22">SUM(D42:G42)</f>
        <v>13398659</v>
      </c>
      <c r="D42" s="16">
        <f>SUM(D35,D38)</f>
        <v>0</v>
      </c>
      <c r="E42" s="16">
        <f t="shared" ref="E42:G42" si="23">SUM(E35,E38)</f>
        <v>6222005</v>
      </c>
      <c r="F42" s="16">
        <f t="shared" si="23"/>
        <v>7176654</v>
      </c>
      <c r="G42" s="16">
        <f t="shared" si="23"/>
        <v>0</v>
      </c>
      <c r="H42" s="29">
        <f t="shared" ref="H42" si="24">SUM(I42:L42)</f>
        <v>1335488</v>
      </c>
      <c r="I42" s="16">
        <f>SUM(I35,I38)</f>
        <v>0</v>
      </c>
      <c r="J42" s="16">
        <f t="shared" ref="J42:L42" si="25">SUM(J35,J38)</f>
        <v>1206881</v>
      </c>
      <c r="K42" s="16">
        <f t="shared" si="25"/>
        <v>128607</v>
      </c>
      <c r="L42" s="16">
        <f t="shared" si="25"/>
        <v>0</v>
      </c>
    </row>
    <row r="43" spans="1:12" s="19" customFormat="1">
      <c r="A43" s="34" t="s">
        <v>58</v>
      </c>
      <c r="B43" s="18"/>
      <c r="C43" s="29"/>
      <c r="D43" s="16"/>
      <c r="E43" s="16"/>
      <c r="F43" s="16"/>
      <c r="G43" s="16"/>
      <c r="H43" s="29"/>
      <c r="I43" s="16"/>
      <c r="J43" s="16"/>
      <c r="K43" s="16"/>
      <c r="L43" s="16"/>
    </row>
    <row r="44" spans="1:12" s="12" customFormat="1" ht="28.5">
      <c r="A44" s="15" t="s">
        <v>59</v>
      </c>
      <c r="B44" s="13" t="s">
        <v>60</v>
      </c>
      <c r="C44" s="29">
        <f>SUM(D44:G44)</f>
        <v>-11165067</v>
      </c>
      <c r="D44" s="16"/>
      <c r="E44" s="16">
        <v>-4722249</v>
      </c>
      <c r="F44" s="16">
        <v>-6428012</v>
      </c>
      <c r="G44" s="16">
        <v>-14806</v>
      </c>
      <c r="H44" s="29">
        <f>SUM(I44:L44)</f>
        <v>-474816</v>
      </c>
      <c r="I44" s="16"/>
      <c r="J44" s="16">
        <v>-536439</v>
      </c>
      <c r="K44" s="16">
        <v>61623</v>
      </c>
      <c r="L44" s="16"/>
    </row>
    <row r="45" spans="1:12" s="19" customFormat="1" ht="28.5">
      <c r="A45" s="15" t="s">
        <v>61</v>
      </c>
      <c r="B45" s="13" t="s">
        <v>62</v>
      </c>
      <c r="C45" s="29">
        <f>SUM(D45:G45)</f>
        <v>0</v>
      </c>
      <c r="D45" s="16"/>
      <c r="E45" s="16"/>
      <c r="F45" s="16"/>
      <c r="G45" s="16"/>
      <c r="H45" s="29">
        <f>SUM(I45:L45)</f>
        <v>0</v>
      </c>
      <c r="I45" s="16"/>
      <c r="J45" s="16"/>
      <c r="K45" s="16"/>
      <c r="L45" s="16"/>
    </row>
    <row r="46" spans="1:12" s="19" customFormat="1" ht="14.25">
      <c r="A46" s="34" t="s">
        <v>57</v>
      </c>
      <c r="B46" s="32" t="s">
        <v>43</v>
      </c>
      <c r="C46" s="29">
        <f>SUM(D46:G46)</f>
        <v>-11165067</v>
      </c>
      <c r="D46" s="16">
        <f>SUM(D44:D45)</f>
        <v>0</v>
      </c>
      <c r="E46" s="16">
        <f t="shared" ref="E46:G46" si="26">SUM(E44:E45)</f>
        <v>-4722249</v>
      </c>
      <c r="F46" s="16">
        <f t="shared" si="26"/>
        <v>-6428012</v>
      </c>
      <c r="G46" s="16">
        <f t="shared" si="26"/>
        <v>-14806</v>
      </c>
      <c r="H46" s="29">
        <f>SUM(I46:L46)</f>
        <v>-474816</v>
      </c>
      <c r="I46" s="16">
        <f>SUM(I44:I45)</f>
        <v>0</v>
      </c>
      <c r="J46" s="16">
        <f t="shared" ref="J46:L46" si="27">SUM(J44:J45)</f>
        <v>-536439</v>
      </c>
      <c r="K46" s="16">
        <f t="shared" si="27"/>
        <v>61623</v>
      </c>
      <c r="L46" s="16">
        <f t="shared" si="27"/>
        <v>0</v>
      </c>
    </row>
    <row r="47" spans="1:12" s="12" customFormat="1">
      <c r="A47" s="34"/>
      <c r="B47" s="32"/>
      <c r="C47" s="30"/>
      <c r="D47" s="14"/>
      <c r="E47" s="14"/>
      <c r="F47" s="14"/>
      <c r="G47" s="14"/>
      <c r="H47" s="30"/>
      <c r="I47" s="14"/>
      <c r="J47" s="14"/>
      <c r="K47" s="14"/>
      <c r="L47" s="14"/>
    </row>
    <row r="48" spans="1:12" s="12" customFormat="1">
      <c r="A48" s="34" t="s">
        <v>63</v>
      </c>
      <c r="B48" s="13"/>
      <c r="C48" s="30"/>
      <c r="D48" s="14"/>
      <c r="E48" s="14"/>
      <c r="F48" s="14"/>
      <c r="G48" s="14"/>
      <c r="H48" s="30"/>
      <c r="I48" s="14"/>
      <c r="J48" s="14"/>
      <c r="K48" s="14"/>
      <c r="L48" s="14"/>
    </row>
    <row r="49" spans="1:12" s="12" customFormat="1">
      <c r="A49" s="17"/>
      <c r="B49" s="18"/>
      <c r="C49" s="30"/>
      <c r="D49" s="14"/>
      <c r="E49" s="14"/>
      <c r="F49" s="14"/>
      <c r="G49" s="14"/>
      <c r="H49" s="30"/>
      <c r="I49" s="14"/>
      <c r="J49" s="14"/>
      <c r="K49" s="14"/>
      <c r="L49" s="14"/>
    </row>
    <row r="50" spans="1:12" s="12" customFormat="1" ht="28.5">
      <c r="A50" s="15" t="s">
        <v>64</v>
      </c>
      <c r="B50" s="13" t="s">
        <v>65</v>
      </c>
      <c r="C50" s="29">
        <f t="shared" ref="C50:C55" si="28">SUM(D50:G50)</f>
        <v>378438</v>
      </c>
      <c r="D50" s="16">
        <f>SUM(D51)</f>
        <v>0</v>
      </c>
      <c r="E50" s="16">
        <f t="shared" ref="E50:G50" si="29">SUM(E51)</f>
        <v>275136</v>
      </c>
      <c r="F50" s="16">
        <f t="shared" si="29"/>
        <v>103302</v>
      </c>
      <c r="G50" s="16">
        <f t="shared" si="29"/>
        <v>0</v>
      </c>
      <c r="H50" s="29">
        <f t="shared" ref="H50:H57" si="30">SUM(I50:L50)</f>
        <v>54371</v>
      </c>
      <c r="I50" s="16">
        <f>SUM(I51)</f>
        <v>0</v>
      </c>
      <c r="J50" s="16">
        <f t="shared" ref="J50:L50" si="31">SUM(J51)</f>
        <v>4355</v>
      </c>
      <c r="K50" s="16">
        <f t="shared" si="31"/>
        <v>50016</v>
      </c>
      <c r="L50" s="16">
        <f t="shared" si="31"/>
        <v>0</v>
      </c>
    </row>
    <row r="51" spans="1:12" ht="30">
      <c r="A51" s="17" t="s">
        <v>66</v>
      </c>
      <c r="B51" s="18" t="s">
        <v>67</v>
      </c>
      <c r="C51" s="30">
        <f t="shared" si="28"/>
        <v>378438</v>
      </c>
      <c r="D51" s="14"/>
      <c r="E51" s="14">
        <v>275136</v>
      </c>
      <c r="F51" s="14">
        <v>103302</v>
      </c>
      <c r="G51" s="14"/>
      <c r="H51" s="30">
        <f t="shared" si="30"/>
        <v>54371</v>
      </c>
      <c r="I51" s="14"/>
      <c r="J51" s="14">
        <v>4355</v>
      </c>
      <c r="K51" s="14">
        <v>50016</v>
      </c>
      <c r="L51" s="14"/>
    </row>
    <row r="52" spans="1:12" s="12" customFormat="1" ht="28.5">
      <c r="A52" s="34" t="s">
        <v>68</v>
      </c>
      <c r="B52" s="13" t="s">
        <v>69</v>
      </c>
      <c r="C52" s="29">
        <f t="shared" si="28"/>
        <v>53767</v>
      </c>
      <c r="D52" s="16">
        <f>SUM(D53:D54)</f>
        <v>0</v>
      </c>
      <c r="E52" s="16">
        <f t="shared" ref="E52:G52" si="32">SUM(E53:E54)</f>
        <v>53767</v>
      </c>
      <c r="F52" s="16">
        <f t="shared" si="32"/>
        <v>0</v>
      </c>
      <c r="G52" s="16">
        <f t="shared" si="32"/>
        <v>0</v>
      </c>
      <c r="H52" s="29">
        <f t="shared" si="30"/>
        <v>-128920</v>
      </c>
      <c r="I52" s="16">
        <f>SUM(I53:I54)</f>
        <v>0</v>
      </c>
      <c r="J52" s="16">
        <f t="shared" ref="J52:L52" si="33">SUM(J53:J54)</f>
        <v>-128920</v>
      </c>
      <c r="K52" s="16">
        <f t="shared" si="33"/>
        <v>0</v>
      </c>
      <c r="L52" s="16">
        <f t="shared" si="33"/>
        <v>0</v>
      </c>
    </row>
    <row r="53" spans="1:12" s="12" customFormat="1">
      <c r="A53" s="17" t="s">
        <v>70</v>
      </c>
      <c r="B53" s="18" t="s">
        <v>71</v>
      </c>
      <c r="C53" s="30">
        <f t="shared" si="28"/>
        <v>82345</v>
      </c>
      <c r="D53" s="14"/>
      <c r="E53" s="14">
        <v>82345</v>
      </c>
      <c r="F53" s="14"/>
      <c r="G53" s="14"/>
      <c r="H53" s="30">
        <f t="shared" si="30"/>
        <v>82345</v>
      </c>
      <c r="I53" s="14"/>
      <c r="J53" s="14">
        <v>82345</v>
      </c>
      <c r="K53" s="14"/>
      <c r="L53" s="14"/>
    </row>
    <row r="54" spans="1:12" s="12" customFormat="1">
      <c r="A54" s="17" t="s">
        <v>72</v>
      </c>
      <c r="B54" s="18" t="s">
        <v>73</v>
      </c>
      <c r="C54" s="30">
        <f t="shared" si="28"/>
        <v>-28578</v>
      </c>
      <c r="D54" s="14"/>
      <c r="E54" s="14">
        <v>-28578</v>
      </c>
      <c r="F54" s="14"/>
      <c r="G54" s="14"/>
      <c r="H54" s="30">
        <f t="shared" si="30"/>
        <v>-211265</v>
      </c>
      <c r="I54" s="14"/>
      <c r="J54" s="14">
        <v>-211265</v>
      </c>
      <c r="K54" s="14"/>
      <c r="L54" s="14"/>
    </row>
    <row r="55" spans="1:12" s="12" customFormat="1" ht="28.5">
      <c r="A55" s="34" t="s">
        <v>74</v>
      </c>
      <c r="B55" s="13" t="s">
        <v>43</v>
      </c>
      <c r="C55" s="29">
        <f t="shared" si="28"/>
        <v>432205</v>
      </c>
      <c r="D55" s="16">
        <f>SUM(D50,D52)</f>
        <v>0</v>
      </c>
      <c r="E55" s="16">
        <f t="shared" ref="E55:G55" si="34">SUM(E50,E52)</f>
        <v>328903</v>
      </c>
      <c r="F55" s="16">
        <f t="shared" si="34"/>
        <v>103302</v>
      </c>
      <c r="G55" s="16">
        <f t="shared" si="34"/>
        <v>0</v>
      </c>
      <c r="H55" s="29">
        <f t="shared" si="30"/>
        <v>-74549</v>
      </c>
      <c r="I55" s="16">
        <f>SUM(I50,I52)</f>
        <v>0</v>
      </c>
      <c r="J55" s="16">
        <f t="shared" ref="J55:L55" si="35">SUM(J50,J52)</f>
        <v>-124565</v>
      </c>
      <c r="K55" s="16">
        <f t="shared" si="35"/>
        <v>50016</v>
      </c>
      <c r="L55" s="16">
        <f t="shared" si="35"/>
        <v>0</v>
      </c>
    </row>
    <row r="56" spans="1:12" s="12" customFormat="1">
      <c r="A56" s="35"/>
      <c r="B56" s="36"/>
      <c r="C56" s="30"/>
      <c r="D56" s="14"/>
      <c r="E56" s="14"/>
      <c r="F56" s="14"/>
      <c r="G56" s="14"/>
      <c r="H56" s="30"/>
      <c r="I56" s="14"/>
      <c r="J56" s="14"/>
      <c r="K56" s="14"/>
      <c r="L56" s="14"/>
    </row>
    <row r="57" spans="1:12" s="12" customFormat="1">
      <c r="A57" s="15" t="s">
        <v>75</v>
      </c>
      <c r="B57" s="13" t="s">
        <v>43</v>
      </c>
      <c r="C57" s="29">
        <f t="shared" ref="C57" si="36">SUM(D57:G57)</f>
        <v>9072929</v>
      </c>
      <c r="D57" s="16">
        <f>SUM(D31,D42,D46,D55)</f>
        <v>0</v>
      </c>
      <c r="E57" s="16">
        <f>SUM(E31,E42,E46,E55)</f>
        <v>1828669</v>
      </c>
      <c r="F57" s="16">
        <f>SUM(F31,F42,F46,F55)</f>
        <v>7244260</v>
      </c>
      <c r="G57" s="16">
        <f>SUM(G31,G42,G46,G55)</f>
        <v>0</v>
      </c>
      <c r="H57" s="29">
        <f t="shared" si="30"/>
        <v>839265</v>
      </c>
      <c r="I57" s="16">
        <f>SUM(I31,I42,I46,I55)</f>
        <v>0</v>
      </c>
      <c r="J57" s="16">
        <f>SUM(J31,J42,J46,J55)</f>
        <v>545877</v>
      </c>
      <c r="K57" s="16">
        <f>SUM(K31,K42,K46,K55)</f>
        <v>293388</v>
      </c>
      <c r="L57" s="16">
        <f>SUM(L31,L42,L46,L55)</f>
        <v>0</v>
      </c>
    </row>
    <row r="58" spans="1:12" s="12" customFormat="1">
      <c r="A58" s="15"/>
      <c r="B58" s="13"/>
      <c r="C58" s="29"/>
      <c r="D58" s="16"/>
      <c r="E58" s="16"/>
      <c r="F58" s="16"/>
      <c r="G58" s="16"/>
      <c r="H58" s="29"/>
      <c r="I58" s="16"/>
      <c r="J58" s="16"/>
      <c r="K58" s="16"/>
      <c r="L58" s="16"/>
    </row>
    <row r="59" spans="1:12" s="12" customFormat="1">
      <c r="A59" s="37" t="s">
        <v>76</v>
      </c>
      <c r="B59" s="13"/>
      <c r="C59" s="30"/>
      <c r="D59" s="14"/>
      <c r="E59" s="14"/>
      <c r="F59" s="14"/>
      <c r="G59" s="14"/>
      <c r="H59" s="30"/>
      <c r="I59" s="14"/>
      <c r="J59" s="14"/>
      <c r="K59" s="14"/>
      <c r="L59" s="14"/>
    </row>
    <row r="60" spans="1:12" s="12" customFormat="1" ht="28.5">
      <c r="A60" s="15" t="s">
        <v>77</v>
      </c>
      <c r="B60" s="13" t="s">
        <v>78</v>
      </c>
      <c r="C60" s="29">
        <f>SUM(D60:G60)</f>
        <v>951006</v>
      </c>
      <c r="D60" s="16">
        <f>SUM(D61:D62)</f>
        <v>0</v>
      </c>
      <c r="E60" s="16">
        <f t="shared" ref="E60:G60" si="37">SUM(E61:E62)</f>
        <v>898563</v>
      </c>
      <c r="F60" s="16">
        <f t="shared" si="37"/>
        <v>52443</v>
      </c>
      <c r="G60" s="16">
        <f t="shared" si="37"/>
        <v>0</v>
      </c>
      <c r="H60" s="29">
        <f>SUM(I60:L60)</f>
        <v>369670</v>
      </c>
      <c r="I60" s="16">
        <f>SUM(I61:I62)</f>
        <v>0</v>
      </c>
      <c r="J60" s="16">
        <f t="shared" ref="J60:L60" si="38">SUM(J61:J62)</f>
        <v>355965</v>
      </c>
      <c r="K60" s="16">
        <f t="shared" si="38"/>
        <v>13705</v>
      </c>
      <c r="L60" s="16">
        <f t="shared" si="38"/>
        <v>0</v>
      </c>
    </row>
    <row r="61" spans="1:12" s="12" customFormat="1" ht="30">
      <c r="A61" s="17" t="s">
        <v>79</v>
      </c>
      <c r="B61" s="18" t="s">
        <v>80</v>
      </c>
      <c r="C61" s="30">
        <f t="shared" ref="C61:C105" si="39">SUM(D61:G61)</f>
        <v>828015</v>
      </c>
      <c r="D61" s="14"/>
      <c r="E61" s="14">
        <v>813765</v>
      </c>
      <c r="F61" s="14">
        <v>14250</v>
      </c>
      <c r="G61" s="14"/>
      <c r="H61" s="30">
        <f t="shared" ref="H61:H124" si="40">SUM(I61:L61)</f>
        <v>346007</v>
      </c>
      <c r="I61" s="14"/>
      <c r="J61" s="14">
        <v>340695</v>
      </c>
      <c r="K61" s="14">
        <v>5312</v>
      </c>
      <c r="L61" s="14"/>
    </row>
    <row r="62" spans="1:12" s="12" customFormat="1" ht="30">
      <c r="A62" s="17" t="s">
        <v>81</v>
      </c>
      <c r="B62" s="18" t="s">
        <v>82</v>
      </c>
      <c r="C62" s="30">
        <f t="shared" si="39"/>
        <v>122991</v>
      </c>
      <c r="D62" s="14"/>
      <c r="E62" s="14">
        <v>84798</v>
      </c>
      <c r="F62" s="14">
        <v>38193</v>
      </c>
      <c r="G62" s="14"/>
      <c r="H62" s="30">
        <f t="shared" si="40"/>
        <v>23663</v>
      </c>
      <c r="I62" s="14"/>
      <c r="J62" s="14">
        <v>15270</v>
      </c>
      <c r="K62" s="14">
        <v>8393</v>
      </c>
      <c r="L62" s="14"/>
    </row>
    <row r="63" spans="1:12" s="12" customFormat="1">
      <c r="A63" s="15" t="s">
        <v>83</v>
      </c>
      <c r="B63" s="13" t="s">
        <v>84</v>
      </c>
      <c r="C63" s="29">
        <f t="shared" si="39"/>
        <v>18638</v>
      </c>
      <c r="D63" s="16">
        <f>SUM(D64:D68)</f>
        <v>0</v>
      </c>
      <c r="E63" s="16">
        <f t="shared" ref="E63:G63" si="41">SUM(E64:E68)</f>
        <v>0</v>
      </c>
      <c r="F63" s="16">
        <f t="shared" si="41"/>
        <v>18638</v>
      </c>
      <c r="G63" s="16">
        <f t="shared" si="41"/>
        <v>0</v>
      </c>
      <c r="H63" s="29">
        <f t="shared" si="40"/>
        <v>10558</v>
      </c>
      <c r="I63" s="16">
        <f>SUM(I64:I68)</f>
        <v>0</v>
      </c>
      <c r="J63" s="16">
        <f t="shared" ref="J63:L63" si="42">SUM(J64:J68)</f>
        <v>270</v>
      </c>
      <c r="K63" s="16">
        <f t="shared" si="42"/>
        <v>10288</v>
      </c>
      <c r="L63" s="16">
        <f t="shared" si="42"/>
        <v>0</v>
      </c>
    </row>
    <row r="64" spans="1:12" s="12" customFormat="1">
      <c r="A64" s="17" t="s">
        <v>85</v>
      </c>
      <c r="B64" s="18" t="s">
        <v>86</v>
      </c>
      <c r="C64" s="30">
        <f t="shared" si="39"/>
        <v>0</v>
      </c>
      <c r="D64" s="14"/>
      <c r="E64" s="14"/>
      <c r="F64" s="14"/>
      <c r="G64" s="14"/>
      <c r="H64" s="30">
        <f t="shared" si="40"/>
        <v>0</v>
      </c>
      <c r="I64" s="14"/>
      <c r="J64" s="14"/>
      <c r="K64" s="14"/>
      <c r="L64" s="14"/>
    </row>
    <row r="65" spans="1:12" s="12" customFormat="1">
      <c r="A65" s="17" t="s">
        <v>87</v>
      </c>
      <c r="B65" s="18" t="s">
        <v>88</v>
      </c>
      <c r="C65" s="30">
        <f t="shared" si="39"/>
        <v>18638</v>
      </c>
      <c r="D65" s="14"/>
      <c r="E65" s="14"/>
      <c r="F65" s="14">
        <v>18638</v>
      </c>
      <c r="G65" s="14"/>
      <c r="H65" s="30">
        <f t="shared" si="40"/>
        <v>10288</v>
      </c>
      <c r="I65" s="14"/>
      <c r="J65" s="14"/>
      <c r="K65" s="14">
        <v>10288</v>
      </c>
      <c r="L65" s="14"/>
    </row>
    <row r="66" spans="1:12" s="12" customFormat="1" ht="30">
      <c r="A66" s="17" t="s">
        <v>89</v>
      </c>
      <c r="B66" s="18" t="s">
        <v>90</v>
      </c>
      <c r="C66" s="30">
        <f t="shared" si="39"/>
        <v>0</v>
      </c>
      <c r="D66" s="14"/>
      <c r="E66" s="14"/>
      <c r="F66" s="14"/>
      <c r="G66" s="14"/>
      <c r="H66" s="30">
        <f t="shared" si="40"/>
        <v>130</v>
      </c>
      <c r="I66" s="14"/>
      <c r="J66" s="14">
        <v>130</v>
      </c>
      <c r="K66" s="14"/>
      <c r="L66" s="14"/>
    </row>
    <row r="67" spans="1:12" s="12" customFormat="1">
      <c r="A67" s="17" t="s">
        <v>91</v>
      </c>
      <c r="B67" s="18" t="s">
        <v>92</v>
      </c>
      <c r="C67" s="30">
        <f t="shared" si="39"/>
        <v>0</v>
      </c>
      <c r="D67" s="14"/>
      <c r="E67" s="14"/>
      <c r="F67" s="14"/>
      <c r="G67" s="14"/>
      <c r="H67" s="30">
        <f t="shared" si="40"/>
        <v>0</v>
      </c>
      <c r="I67" s="14"/>
      <c r="J67" s="14"/>
      <c r="K67" s="14"/>
      <c r="L67" s="14"/>
    </row>
    <row r="68" spans="1:12" s="12" customFormat="1">
      <c r="A68" s="17" t="s">
        <v>93</v>
      </c>
      <c r="B68" s="18" t="s">
        <v>94</v>
      </c>
      <c r="C68" s="30">
        <f t="shared" si="39"/>
        <v>0</v>
      </c>
      <c r="D68" s="14"/>
      <c r="E68" s="14"/>
      <c r="F68" s="14"/>
      <c r="G68" s="14"/>
      <c r="H68" s="30">
        <f t="shared" si="40"/>
        <v>140</v>
      </c>
      <c r="I68" s="14"/>
      <c r="J68" s="14">
        <v>140</v>
      </c>
      <c r="K68" s="14"/>
      <c r="L68" s="14"/>
    </row>
    <row r="69" spans="1:12" s="12" customFormat="1">
      <c r="A69" s="15" t="s">
        <v>95</v>
      </c>
      <c r="B69" s="13" t="s">
        <v>96</v>
      </c>
      <c r="C69" s="29">
        <f t="shared" si="39"/>
        <v>262097</v>
      </c>
      <c r="D69" s="16">
        <f>SUM(D70:D73)</f>
        <v>0</v>
      </c>
      <c r="E69" s="16">
        <f t="shared" ref="E69:G69" si="43">SUM(E70:E73)</f>
        <v>244503</v>
      </c>
      <c r="F69" s="16">
        <f t="shared" si="43"/>
        <v>17594</v>
      </c>
      <c r="G69" s="16">
        <f t="shared" si="43"/>
        <v>0</v>
      </c>
      <c r="H69" s="29">
        <f t="shared" si="40"/>
        <v>75026</v>
      </c>
      <c r="I69" s="16">
        <f>SUM(I70:I73)</f>
        <v>0</v>
      </c>
      <c r="J69" s="16">
        <f t="shared" ref="J69:L69" si="44">SUM(J70:J73)</f>
        <v>70369</v>
      </c>
      <c r="K69" s="16">
        <f t="shared" si="44"/>
        <v>4657</v>
      </c>
      <c r="L69" s="16">
        <f t="shared" si="44"/>
        <v>0</v>
      </c>
    </row>
    <row r="70" spans="1:12" s="12" customFormat="1" ht="30">
      <c r="A70" s="38" t="s">
        <v>97</v>
      </c>
      <c r="B70" s="18" t="s">
        <v>98</v>
      </c>
      <c r="C70" s="30">
        <f t="shared" si="39"/>
        <v>140304</v>
      </c>
      <c r="D70" s="14"/>
      <c r="E70" s="14">
        <v>129860</v>
      </c>
      <c r="F70" s="14">
        <v>10444</v>
      </c>
      <c r="G70" s="14"/>
      <c r="H70" s="30">
        <f t="shared" si="40"/>
        <v>46587</v>
      </c>
      <c r="I70" s="14"/>
      <c r="J70" s="14">
        <v>43842</v>
      </c>
      <c r="K70" s="14">
        <v>2745</v>
      </c>
      <c r="L70" s="14"/>
    </row>
    <row r="71" spans="1:12" s="12" customFormat="1" ht="30">
      <c r="A71" s="38" t="s">
        <v>99</v>
      </c>
      <c r="B71" s="18" t="s">
        <v>100</v>
      </c>
      <c r="C71" s="30">
        <f t="shared" si="39"/>
        <v>5274</v>
      </c>
      <c r="D71" s="14"/>
      <c r="E71" s="14">
        <v>5024</v>
      </c>
      <c r="F71" s="14">
        <v>250</v>
      </c>
      <c r="G71" s="14"/>
      <c r="H71" s="30">
        <f t="shared" si="40"/>
        <v>98</v>
      </c>
      <c r="I71" s="14"/>
      <c r="J71" s="14">
        <v>98</v>
      </c>
      <c r="K71" s="14">
        <v>0</v>
      </c>
      <c r="L71" s="14"/>
    </row>
    <row r="72" spans="1:12" s="12" customFormat="1">
      <c r="A72" s="17" t="s">
        <v>101</v>
      </c>
      <c r="B72" s="18" t="s">
        <v>102</v>
      </c>
      <c r="C72" s="30">
        <f t="shared" si="39"/>
        <v>72327</v>
      </c>
      <c r="D72" s="14"/>
      <c r="E72" s="14">
        <v>68127</v>
      </c>
      <c r="F72" s="14">
        <v>4200</v>
      </c>
      <c r="G72" s="14"/>
      <c r="H72" s="30">
        <f t="shared" si="40"/>
        <v>19421</v>
      </c>
      <c r="I72" s="14"/>
      <c r="J72" s="14">
        <v>18231</v>
      </c>
      <c r="K72" s="14">
        <v>1190</v>
      </c>
      <c r="L72" s="14"/>
    </row>
    <row r="73" spans="1:12" s="12" customFormat="1" ht="30">
      <c r="A73" s="38" t="s">
        <v>103</v>
      </c>
      <c r="B73" s="18" t="s">
        <v>104</v>
      </c>
      <c r="C73" s="30">
        <f t="shared" si="39"/>
        <v>44192</v>
      </c>
      <c r="D73" s="14"/>
      <c r="E73" s="14">
        <v>41492</v>
      </c>
      <c r="F73" s="14">
        <v>2700</v>
      </c>
      <c r="G73" s="14"/>
      <c r="H73" s="30">
        <f t="shared" si="40"/>
        <v>8920</v>
      </c>
      <c r="I73" s="14"/>
      <c r="J73" s="14">
        <v>8198</v>
      </c>
      <c r="K73" s="14">
        <v>722</v>
      </c>
      <c r="L73" s="14"/>
    </row>
    <row r="74" spans="1:12" s="12" customFormat="1">
      <c r="A74" s="15" t="s">
        <v>105</v>
      </c>
      <c r="B74" s="13" t="s">
        <v>106</v>
      </c>
      <c r="C74" s="29">
        <f t="shared" si="39"/>
        <v>1273403</v>
      </c>
      <c r="D74" s="16">
        <f>SUM(D75:D90)</f>
        <v>0</v>
      </c>
      <c r="E74" s="16">
        <f t="shared" ref="E74:G74" si="45">SUM(E75:E90)</f>
        <v>665847</v>
      </c>
      <c r="F74" s="16">
        <f t="shared" si="45"/>
        <v>607556</v>
      </c>
      <c r="G74" s="16">
        <f t="shared" si="45"/>
        <v>0</v>
      </c>
      <c r="H74" s="29">
        <f t="shared" si="40"/>
        <v>121233</v>
      </c>
      <c r="I74" s="16">
        <f>SUM(I75:I90)</f>
        <v>0</v>
      </c>
      <c r="J74" s="16">
        <f t="shared" ref="J74:L74" si="46">SUM(J75:J90)</f>
        <v>101828</v>
      </c>
      <c r="K74" s="16">
        <f t="shared" si="46"/>
        <v>19405</v>
      </c>
      <c r="L74" s="16">
        <f t="shared" si="46"/>
        <v>0</v>
      </c>
    </row>
    <row r="75" spans="1:12" s="12" customFormat="1">
      <c r="A75" s="17" t="s">
        <v>107</v>
      </c>
      <c r="B75" s="18" t="s">
        <v>108</v>
      </c>
      <c r="C75" s="30">
        <f t="shared" si="39"/>
        <v>150000</v>
      </c>
      <c r="D75" s="14"/>
      <c r="E75" s="14">
        <v>150000</v>
      </c>
      <c r="F75" s="14"/>
      <c r="G75" s="14"/>
      <c r="H75" s="30">
        <f t="shared" si="40"/>
        <v>38724</v>
      </c>
      <c r="I75" s="14"/>
      <c r="J75" s="14">
        <v>38724</v>
      </c>
      <c r="K75" s="14"/>
      <c r="L75" s="14"/>
    </row>
    <row r="76" spans="1:12" s="12" customFormat="1">
      <c r="A76" s="17" t="s">
        <v>109</v>
      </c>
      <c r="B76" s="18" t="s">
        <v>110</v>
      </c>
      <c r="C76" s="30">
        <f t="shared" si="39"/>
        <v>4199</v>
      </c>
      <c r="D76" s="14"/>
      <c r="E76" s="14">
        <v>4199</v>
      </c>
      <c r="F76" s="14"/>
      <c r="G76" s="14"/>
      <c r="H76" s="30">
        <f t="shared" si="40"/>
        <v>1772</v>
      </c>
      <c r="I76" s="14"/>
      <c r="J76" s="14">
        <v>1772</v>
      </c>
      <c r="K76" s="14"/>
      <c r="L76" s="14"/>
    </row>
    <row r="77" spans="1:12" s="12" customFormat="1">
      <c r="A77" s="17" t="s">
        <v>111</v>
      </c>
      <c r="B77" s="18" t="s">
        <v>112</v>
      </c>
      <c r="C77" s="30">
        <f t="shared" si="39"/>
        <v>7800</v>
      </c>
      <c r="D77" s="14"/>
      <c r="E77" s="14">
        <v>7800</v>
      </c>
      <c r="F77" s="14"/>
      <c r="G77" s="14"/>
      <c r="H77" s="30">
        <f t="shared" si="40"/>
        <v>0</v>
      </c>
      <c r="I77" s="14"/>
      <c r="J77" s="14"/>
      <c r="K77" s="14"/>
      <c r="L77" s="14"/>
    </row>
    <row r="78" spans="1:12" s="12" customFormat="1" ht="30">
      <c r="A78" s="17" t="s">
        <v>113</v>
      </c>
      <c r="B78" s="18" t="s">
        <v>114</v>
      </c>
      <c r="C78" s="30">
        <f t="shared" si="39"/>
        <v>764</v>
      </c>
      <c r="D78" s="14"/>
      <c r="E78" s="14">
        <v>764</v>
      </c>
      <c r="F78" s="14"/>
      <c r="G78" s="14"/>
      <c r="H78" s="30">
        <f t="shared" si="40"/>
        <v>466</v>
      </c>
      <c r="I78" s="14"/>
      <c r="J78" s="14">
        <v>466</v>
      </c>
      <c r="K78" s="14"/>
      <c r="L78" s="14"/>
    </row>
    <row r="79" spans="1:12" s="12" customFormat="1">
      <c r="A79" s="17" t="s">
        <v>115</v>
      </c>
      <c r="B79" s="18" t="s">
        <v>116</v>
      </c>
      <c r="C79" s="30">
        <f t="shared" si="39"/>
        <v>163876</v>
      </c>
      <c r="D79" s="14"/>
      <c r="E79" s="14">
        <v>109245</v>
      </c>
      <c r="F79" s="14">
        <v>54631</v>
      </c>
      <c r="G79" s="14"/>
      <c r="H79" s="30">
        <f t="shared" si="40"/>
        <v>48695</v>
      </c>
      <c r="I79" s="14"/>
      <c r="J79" s="14">
        <v>48076</v>
      </c>
      <c r="K79" s="14">
        <v>619</v>
      </c>
      <c r="L79" s="14"/>
    </row>
    <row r="80" spans="1:12" s="12" customFormat="1">
      <c r="A80" s="17" t="s">
        <v>117</v>
      </c>
      <c r="B80" s="18" t="s">
        <v>118</v>
      </c>
      <c r="C80" s="30">
        <f t="shared" si="39"/>
        <v>26500</v>
      </c>
      <c r="D80" s="14"/>
      <c r="E80" s="14">
        <v>26500</v>
      </c>
      <c r="F80" s="14"/>
      <c r="G80" s="14"/>
      <c r="H80" s="30">
        <f t="shared" si="40"/>
        <v>6801</v>
      </c>
      <c r="I80" s="14"/>
      <c r="J80" s="14">
        <v>6801</v>
      </c>
      <c r="K80" s="14"/>
      <c r="L80" s="14"/>
    </row>
    <row r="81" spans="1:12" s="12" customFormat="1">
      <c r="A81" s="17" t="s">
        <v>119</v>
      </c>
      <c r="B81" s="18" t="s">
        <v>120</v>
      </c>
      <c r="C81" s="30">
        <f t="shared" si="39"/>
        <v>603614</v>
      </c>
      <c r="D81" s="14"/>
      <c r="E81" s="14">
        <v>85234</v>
      </c>
      <c r="F81" s="14">
        <v>518380</v>
      </c>
      <c r="G81" s="14"/>
      <c r="H81" s="30">
        <f t="shared" si="40"/>
        <v>10999</v>
      </c>
      <c r="I81" s="14"/>
      <c r="J81" s="14">
        <v>5344</v>
      </c>
      <c r="K81" s="14">
        <v>5655</v>
      </c>
      <c r="L81" s="14"/>
    </row>
    <row r="82" spans="1:12" s="12" customFormat="1">
      <c r="A82" s="17" t="s">
        <v>121</v>
      </c>
      <c r="B82" s="18" t="s">
        <v>122</v>
      </c>
      <c r="C82" s="30">
        <f t="shared" si="39"/>
        <v>0</v>
      </c>
      <c r="D82" s="14"/>
      <c r="E82" s="14"/>
      <c r="F82" s="14"/>
      <c r="G82" s="14"/>
      <c r="H82" s="30">
        <f t="shared" si="40"/>
        <v>0</v>
      </c>
      <c r="I82" s="14"/>
      <c r="J82" s="14"/>
      <c r="K82" s="14"/>
      <c r="L82" s="14"/>
    </row>
    <row r="83" spans="1:12" s="12" customFormat="1">
      <c r="A83" s="17" t="s">
        <v>123</v>
      </c>
      <c r="B83" s="18" t="s">
        <v>124</v>
      </c>
      <c r="C83" s="30">
        <f t="shared" si="39"/>
        <v>1500</v>
      </c>
      <c r="D83" s="14"/>
      <c r="E83" s="14">
        <v>1500</v>
      </c>
      <c r="F83" s="14"/>
      <c r="G83" s="14"/>
      <c r="H83" s="30">
        <f t="shared" si="40"/>
        <v>645</v>
      </c>
      <c r="I83" s="14"/>
      <c r="J83" s="14">
        <v>645</v>
      </c>
      <c r="K83" s="14"/>
      <c r="L83" s="14"/>
    </row>
    <row r="84" spans="1:12" s="12" customFormat="1">
      <c r="A84" s="17" t="s">
        <v>125</v>
      </c>
      <c r="B84" s="18" t="s">
        <v>126</v>
      </c>
      <c r="C84" s="30">
        <f t="shared" si="39"/>
        <v>31000</v>
      </c>
      <c r="D84" s="14"/>
      <c r="E84" s="14"/>
      <c r="F84" s="14">
        <v>31000</v>
      </c>
      <c r="G84" s="14"/>
      <c r="H84" s="30">
        <f t="shared" si="40"/>
        <v>13131</v>
      </c>
      <c r="I84" s="14"/>
      <c r="J84" s="14"/>
      <c r="K84" s="14">
        <v>13131</v>
      </c>
      <c r="L84" s="14"/>
    </row>
    <row r="85" spans="1:12" s="12" customFormat="1">
      <c r="A85" s="17" t="s">
        <v>127</v>
      </c>
      <c r="B85" s="18" t="s">
        <v>128</v>
      </c>
      <c r="C85" s="30">
        <f t="shared" si="39"/>
        <v>0</v>
      </c>
      <c r="D85" s="14"/>
      <c r="E85" s="14"/>
      <c r="F85" s="14"/>
      <c r="G85" s="14"/>
      <c r="H85" s="30">
        <f t="shared" si="40"/>
        <v>0</v>
      </c>
      <c r="I85" s="14"/>
      <c r="J85" s="14"/>
      <c r="K85" s="14"/>
      <c r="L85" s="14"/>
    </row>
    <row r="86" spans="1:12" s="12" customFormat="1">
      <c r="A86" s="17" t="s">
        <v>129</v>
      </c>
      <c r="B86" s="18" t="s">
        <v>130</v>
      </c>
      <c r="C86" s="30">
        <f t="shared" si="39"/>
        <v>0</v>
      </c>
      <c r="D86" s="14"/>
      <c r="E86" s="14"/>
      <c r="F86" s="14"/>
      <c r="G86" s="14"/>
      <c r="H86" s="30">
        <f t="shared" si="40"/>
        <v>0</v>
      </c>
      <c r="I86" s="14"/>
      <c r="J86" s="14"/>
      <c r="K86" s="14"/>
      <c r="L86" s="14"/>
    </row>
    <row r="87" spans="1:12" s="12" customFormat="1">
      <c r="A87" s="17" t="s">
        <v>131</v>
      </c>
      <c r="B87" s="18" t="s">
        <v>132</v>
      </c>
      <c r="C87" s="30">
        <f t="shared" si="39"/>
        <v>0</v>
      </c>
      <c r="D87" s="14"/>
      <c r="E87" s="14"/>
      <c r="F87" s="14"/>
      <c r="G87" s="14"/>
      <c r="H87" s="30">
        <f t="shared" si="40"/>
        <v>0</v>
      </c>
      <c r="I87" s="14"/>
      <c r="J87" s="14"/>
      <c r="K87" s="14"/>
      <c r="L87" s="14"/>
    </row>
    <row r="88" spans="1:12" s="12" customFormat="1" ht="30">
      <c r="A88" s="17" t="s">
        <v>133</v>
      </c>
      <c r="B88" s="18" t="s">
        <v>134</v>
      </c>
      <c r="C88" s="30">
        <f t="shared" si="39"/>
        <v>0</v>
      </c>
      <c r="D88" s="14"/>
      <c r="E88" s="14"/>
      <c r="F88" s="14"/>
      <c r="G88" s="14"/>
      <c r="H88" s="30">
        <f t="shared" si="40"/>
        <v>0</v>
      </c>
      <c r="I88" s="14"/>
      <c r="J88" s="14"/>
      <c r="K88" s="14"/>
      <c r="L88" s="14"/>
    </row>
    <row r="89" spans="1:12" s="12" customFormat="1" ht="30">
      <c r="A89" s="17" t="s">
        <v>135</v>
      </c>
      <c r="B89" s="18" t="s">
        <v>136</v>
      </c>
      <c r="C89" s="30">
        <f t="shared" si="39"/>
        <v>0</v>
      </c>
      <c r="D89" s="14"/>
      <c r="E89" s="14"/>
      <c r="F89" s="14"/>
      <c r="G89" s="14"/>
      <c r="H89" s="30">
        <f t="shared" si="40"/>
        <v>0</v>
      </c>
      <c r="I89" s="14"/>
      <c r="J89" s="14"/>
      <c r="K89" s="14"/>
      <c r="L89" s="14"/>
    </row>
    <row r="90" spans="1:12" s="19" customFormat="1" ht="30">
      <c r="A90" s="17" t="s">
        <v>137</v>
      </c>
      <c r="B90" s="18" t="s">
        <v>138</v>
      </c>
      <c r="C90" s="30">
        <f t="shared" si="39"/>
        <v>284150</v>
      </c>
      <c r="D90" s="14"/>
      <c r="E90" s="14">
        <v>280605</v>
      </c>
      <c r="F90" s="14">
        <v>3545</v>
      </c>
      <c r="G90" s="14"/>
      <c r="H90" s="30">
        <f t="shared" si="40"/>
        <v>0</v>
      </c>
      <c r="I90" s="14"/>
      <c r="J90" s="14"/>
      <c r="K90" s="14"/>
      <c r="L90" s="14"/>
    </row>
    <row r="91" spans="1:12" s="12" customFormat="1">
      <c r="A91" s="15" t="s">
        <v>139</v>
      </c>
      <c r="B91" s="13" t="s">
        <v>140</v>
      </c>
      <c r="C91" s="29">
        <f t="shared" si="39"/>
        <v>0</v>
      </c>
      <c r="D91" s="16">
        <f>SUM(D92:D94)</f>
        <v>0</v>
      </c>
      <c r="E91" s="16">
        <f t="shared" ref="E91:G91" si="47">SUM(E92:E94)</f>
        <v>0</v>
      </c>
      <c r="F91" s="16">
        <f t="shared" si="47"/>
        <v>0</v>
      </c>
      <c r="G91" s="16">
        <f t="shared" si="47"/>
        <v>0</v>
      </c>
      <c r="H91" s="29">
        <f t="shared" si="40"/>
        <v>0</v>
      </c>
      <c r="I91" s="16">
        <f>SUM(I92:I94)</f>
        <v>0</v>
      </c>
      <c r="J91" s="16">
        <f t="shared" ref="J91:L91" si="48">SUM(J92:J94)</f>
        <v>0</v>
      </c>
      <c r="K91" s="16">
        <f t="shared" si="48"/>
        <v>0</v>
      </c>
      <c r="L91" s="16">
        <f t="shared" si="48"/>
        <v>0</v>
      </c>
    </row>
    <row r="92" spans="1:12" s="12" customFormat="1" ht="30">
      <c r="A92" s="17" t="s">
        <v>141</v>
      </c>
      <c r="B92" s="18" t="s">
        <v>142</v>
      </c>
      <c r="C92" s="30">
        <f t="shared" si="39"/>
        <v>0</v>
      </c>
      <c r="D92" s="14"/>
      <c r="E92" s="14"/>
      <c r="F92" s="14"/>
      <c r="G92" s="14"/>
      <c r="H92" s="30">
        <f t="shared" si="40"/>
        <v>0</v>
      </c>
      <c r="I92" s="14"/>
      <c r="J92" s="14"/>
      <c r="K92" s="14"/>
      <c r="L92" s="14"/>
    </row>
    <row r="93" spans="1:12" s="12" customFormat="1" ht="30">
      <c r="A93" s="17" t="s">
        <v>141</v>
      </c>
      <c r="B93" s="18" t="s">
        <v>143</v>
      </c>
      <c r="C93" s="30">
        <f t="shared" si="39"/>
        <v>0</v>
      </c>
      <c r="D93" s="14"/>
      <c r="E93" s="14"/>
      <c r="F93" s="14"/>
      <c r="G93" s="14"/>
      <c r="H93" s="30">
        <f t="shared" si="40"/>
        <v>0</v>
      </c>
      <c r="I93" s="14"/>
      <c r="J93" s="14"/>
      <c r="K93" s="14"/>
      <c r="L93" s="14"/>
    </row>
    <row r="94" spans="1:12" s="12" customFormat="1" ht="30">
      <c r="A94" s="17" t="s">
        <v>144</v>
      </c>
      <c r="B94" s="18" t="s">
        <v>145</v>
      </c>
      <c r="C94" s="30">
        <f t="shared" si="39"/>
        <v>0</v>
      </c>
      <c r="D94" s="14"/>
      <c r="E94" s="14"/>
      <c r="F94" s="14"/>
      <c r="G94" s="14"/>
      <c r="H94" s="30">
        <f t="shared" si="40"/>
        <v>0</v>
      </c>
      <c r="I94" s="14"/>
      <c r="J94" s="14"/>
      <c r="K94" s="14"/>
      <c r="L94" s="14"/>
    </row>
    <row r="95" spans="1:12" s="19" customFormat="1" ht="14.25">
      <c r="A95" s="15" t="s">
        <v>146</v>
      </c>
      <c r="B95" s="13" t="s">
        <v>147</v>
      </c>
      <c r="C95" s="29">
        <f t="shared" si="39"/>
        <v>0</v>
      </c>
      <c r="D95" s="16"/>
      <c r="E95" s="16"/>
      <c r="F95" s="16"/>
      <c r="G95" s="16"/>
      <c r="H95" s="29">
        <f t="shared" si="40"/>
        <v>0</v>
      </c>
      <c r="I95" s="16"/>
      <c r="J95" s="16"/>
      <c r="K95" s="16"/>
      <c r="L95" s="16"/>
    </row>
    <row r="96" spans="1:12" s="12" customFormat="1" ht="28.5">
      <c r="A96" s="15" t="s">
        <v>148</v>
      </c>
      <c r="B96" s="13" t="s">
        <v>149</v>
      </c>
      <c r="C96" s="29">
        <f t="shared" si="39"/>
        <v>25000</v>
      </c>
      <c r="D96" s="16">
        <f>SUM(D97:D99)</f>
        <v>0</v>
      </c>
      <c r="E96" s="16">
        <f t="shared" ref="E96:G96" si="49">SUM(E97:E99)</f>
        <v>0</v>
      </c>
      <c r="F96" s="16">
        <f t="shared" si="49"/>
        <v>25000</v>
      </c>
      <c r="G96" s="16">
        <f t="shared" si="49"/>
        <v>0</v>
      </c>
      <c r="H96" s="29">
        <f t="shared" si="40"/>
        <v>4411</v>
      </c>
      <c r="I96" s="16">
        <f>SUM(I97:I99)</f>
        <v>0</v>
      </c>
      <c r="J96" s="16">
        <f t="shared" ref="J96:L96" si="50">SUM(J97:J99)</f>
        <v>90</v>
      </c>
      <c r="K96" s="16">
        <f t="shared" si="50"/>
        <v>4321</v>
      </c>
      <c r="L96" s="16">
        <f t="shared" si="50"/>
        <v>0</v>
      </c>
    </row>
    <row r="97" spans="1:12" s="12" customFormat="1">
      <c r="A97" s="17" t="s">
        <v>150</v>
      </c>
      <c r="B97" s="18" t="s">
        <v>151</v>
      </c>
      <c r="C97" s="30">
        <f t="shared" si="39"/>
        <v>0</v>
      </c>
      <c r="D97" s="14"/>
      <c r="E97" s="14"/>
      <c r="F97" s="14"/>
      <c r="G97" s="14"/>
      <c r="H97" s="30">
        <f t="shared" si="40"/>
        <v>0</v>
      </c>
      <c r="I97" s="14"/>
      <c r="J97" s="14"/>
      <c r="K97" s="14"/>
      <c r="L97" s="14"/>
    </row>
    <row r="98" spans="1:12" s="12" customFormat="1" ht="30">
      <c r="A98" s="17" t="s">
        <v>152</v>
      </c>
      <c r="B98" s="18" t="s">
        <v>153</v>
      </c>
      <c r="C98" s="30">
        <f t="shared" si="39"/>
        <v>0</v>
      </c>
      <c r="D98" s="14"/>
      <c r="E98" s="14"/>
      <c r="F98" s="14"/>
      <c r="G98" s="14"/>
      <c r="H98" s="30">
        <f t="shared" si="40"/>
        <v>4411</v>
      </c>
      <c r="I98" s="14"/>
      <c r="J98" s="14">
        <v>90</v>
      </c>
      <c r="K98" s="14">
        <v>4321</v>
      </c>
      <c r="L98" s="14"/>
    </row>
    <row r="99" spans="1:12" s="12" customFormat="1">
      <c r="A99" s="17" t="s">
        <v>154</v>
      </c>
      <c r="B99" s="18" t="s">
        <v>155</v>
      </c>
      <c r="C99" s="30">
        <f t="shared" si="39"/>
        <v>25000</v>
      </c>
      <c r="D99" s="14"/>
      <c r="E99" s="14"/>
      <c r="F99" s="14">
        <v>25000</v>
      </c>
      <c r="G99" s="14"/>
      <c r="H99" s="30">
        <f t="shared" si="40"/>
        <v>0</v>
      </c>
      <c r="I99" s="14"/>
      <c r="J99" s="14"/>
      <c r="K99" s="14"/>
      <c r="L99" s="14"/>
    </row>
    <row r="100" spans="1:12" s="19" customFormat="1" ht="28.5">
      <c r="A100" s="15" t="s">
        <v>156</v>
      </c>
      <c r="B100" s="13" t="s">
        <v>26</v>
      </c>
      <c r="C100" s="29">
        <f t="shared" si="39"/>
        <v>21690</v>
      </c>
      <c r="D100" s="16"/>
      <c r="E100" s="16"/>
      <c r="F100" s="16">
        <v>21690</v>
      </c>
      <c r="G100" s="16"/>
      <c r="H100" s="29">
        <f t="shared" si="40"/>
        <v>21690</v>
      </c>
      <c r="I100" s="16"/>
      <c r="J100" s="16"/>
      <c r="K100" s="16">
        <v>21690</v>
      </c>
      <c r="L100" s="16"/>
    </row>
    <row r="101" spans="1:12" s="19" customFormat="1" ht="28.5">
      <c r="A101" s="15" t="s">
        <v>157</v>
      </c>
      <c r="B101" s="13" t="s">
        <v>158</v>
      </c>
      <c r="C101" s="29">
        <f t="shared" si="39"/>
        <v>44670</v>
      </c>
      <c r="D101" s="29">
        <f>SUM(D102:D103)</f>
        <v>0</v>
      </c>
      <c r="E101" s="16">
        <f t="shared" ref="E101:G101" si="51">SUM(E102:E103)</f>
        <v>0</v>
      </c>
      <c r="F101" s="16">
        <f t="shared" si="51"/>
        <v>44670</v>
      </c>
      <c r="G101" s="16">
        <f t="shared" si="51"/>
        <v>0</v>
      </c>
      <c r="H101" s="29">
        <f t="shared" si="40"/>
        <v>75985</v>
      </c>
      <c r="I101" s="29">
        <f>SUM(I102:I103)</f>
        <v>0</v>
      </c>
      <c r="J101" s="16">
        <f t="shared" ref="J101:L101" si="52">SUM(J102:J103)</f>
        <v>0</v>
      </c>
      <c r="K101" s="16">
        <f t="shared" si="52"/>
        <v>75985</v>
      </c>
      <c r="L101" s="16">
        <f t="shared" si="52"/>
        <v>0</v>
      </c>
    </row>
    <row r="102" spans="1:12" s="12" customFormat="1">
      <c r="A102" s="17" t="s">
        <v>159</v>
      </c>
      <c r="B102" s="18" t="s">
        <v>160</v>
      </c>
      <c r="C102" s="30">
        <f t="shared" si="39"/>
        <v>44670</v>
      </c>
      <c r="D102" s="14"/>
      <c r="E102" s="14"/>
      <c r="F102" s="14">
        <v>44670</v>
      </c>
      <c r="G102" s="14"/>
      <c r="H102" s="30">
        <f t="shared" si="40"/>
        <v>39062</v>
      </c>
      <c r="I102" s="14"/>
      <c r="J102" s="14"/>
      <c r="K102" s="14">
        <v>39062</v>
      </c>
      <c r="L102" s="14"/>
    </row>
    <row r="103" spans="1:12" s="12" customFormat="1">
      <c r="A103" s="17" t="s">
        <v>161</v>
      </c>
      <c r="B103" s="18" t="s">
        <v>162</v>
      </c>
      <c r="C103" s="30">
        <f t="shared" si="39"/>
        <v>0</v>
      </c>
      <c r="D103" s="14"/>
      <c r="E103" s="14"/>
      <c r="F103" s="14"/>
      <c r="G103" s="14"/>
      <c r="H103" s="30">
        <f t="shared" si="40"/>
        <v>36923</v>
      </c>
      <c r="I103" s="14"/>
      <c r="J103" s="14"/>
      <c r="K103" s="14">
        <v>36923</v>
      </c>
      <c r="L103" s="14"/>
    </row>
    <row r="104" spans="1:12" s="12" customFormat="1">
      <c r="A104" s="17"/>
      <c r="B104" s="18"/>
      <c r="C104" s="30"/>
      <c r="D104" s="14"/>
      <c r="E104" s="14"/>
      <c r="F104" s="14"/>
      <c r="G104" s="14"/>
      <c r="H104" s="30"/>
      <c r="I104" s="14"/>
      <c r="J104" s="14"/>
      <c r="K104" s="14"/>
      <c r="L104" s="14"/>
    </row>
    <row r="105" spans="1:12" s="12" customFormat="1">
      <c r="A105" s="15" t="s">
        <v>163</v>
      </c>
      <c r="B105" s="13" t="s">
        <v>43</v>
      </c>
      <c r="C105" s="29">
        <f t="shared" si="39"/>
        <v>2596504</v>
      </c>
      <c r="D105" s="16">
        <f>SUM(D60,D63,D69,D74,D91,D95,D96,D100,D101)</f>
        <v>0</v>
      </c>
      <c r="E105" s="16">
        <f t="shared" ref="E105:G105" si="53">SUM(E60,E63,E69,E74,E91,E95,E96,E100,E101)</f>
        <v>1808913</v>
      </c>
      <c r="F105" s="16">
        <f t="shared" si="53"/>
        <v>787591</v>
      </c>
      <c r="G105" s="16">
        <f t="shared" si="53"/>
        <v>0</v>
      </c>
      <c r="H105" s="29">
        <f t="shared" si="40"/>
        <v>678573</v>
      </c>
      <c r="I105" s="16">
        <f>SUM(I60,I63,I69,I74,I91,I95,I96,I100,I101)</f>
        <v>0</v>
      </c>
      <c r="J105" s="16">
        <f t="shared" ref="J105:L105" si="54">SUM(J60,J63,J69,J74,J91,J95,J96,J100,J101)</f>
        <v>528522</v>
      </c>
      <c r="K105" s="16">
        <f t="shared" si="54"/>
        <v>150051</v>
      </c>
      <c r="L105" s="16">
        <f t="shared" si="54"/>
        <v>0</v>
      </c>
    </row>
    <row r="106" spans="1:12" s="12" customFormat="1">
      <c r="A106" s="17"/>
      <c r="B106" s="18"/>
      <c r="C106" s="30"/>
      <c r="D106" s="14"/>
      <c r="E106" s="14"/>
      <c r="F106" s="14"/>
      <c r="G106" s="14"/>
      <c r="H106" s="30"/>
      <c r="I106" s="14"/>
      <c r="J106" s="14"/>
      <c r="K106" s="14"/>
      <c r="L106" s="14"/>
    </row>
    <row r="107" spans="1:12" s="12" customFormat="1">
      <c r="A107" s="15" t="s">
        <v>164</v>
      </c>
      <c r="B107" s="13" t="s">
        <v>165</v>
      </c>
      <c r="C107" s="29">
        <f t="shared" ref="C107:C124" si="55">SUM(D107:G107)</f>
        <v>5189633</v>
      </c>
      <c r="D107" s="16"/>
      <c r="E107" s="16"/>
      <c r="F107" s="16">
        <v>5189633</v>
      </c>
      <c r="G107" s="16"/>
      <c r="H107" s="29">
        <f t="shared" si="40"/>
        <v>0</v>
      </c>
      <c r="I107" s="16"/>
      <c r="J107" s="16"/>
      <c r="K107" s="16"/>
      <c r="L107" s="16"/>
    </row>
    <row r="108" spans="1:12" s="12" customFormat="1">
      <c r="A108" s="15" t="s">
        <v>166</v>
      </c>
      <c r="B108" s="13" t="s">
        <v>167</v>
      </c>
      <c r="C108" s="29">
        <f t="shared" si="55"/>
        <v>1286792</v>
      </c>
      <c r="D108" s="16">
        <f>SUM(D109:D115)</f>
        <v>0</v>
      </c>
      <c r="E108" s="16">
        <f t="shared" ref="E108:G108" si="56">SUM(E109:E115)</f>
        <v>19756</v>
      </c>
      <c r="F108" s="16">
        <f t="shared" si="56"/>
        <v>1267036</v>
      </c>
      <c r="G108" s="16">
        <f t="shared" si="56"/>
        <v>0</v>
      </c>
      <c r="H108" s="29">
        <f t="shared" si="40"/>
        <v>160692</v>
      </c>
      <c r="I108" s="16">
        <f>SUM(I109:I115)</f>
        <v>0</v>
      </c>
      <c r="J108" s="16">
        <f t="shared" ref="J108:L108" si="57">SUM(J109:J115)</f>
        <v>17355</v>
      </c>
      <c r="K108" s="16">
        <f t="shared" si="57"/>
        <v>143337</v>
      </c>
      <c r="L108" s="16">
        <f t="shared" si="57"/>
        <v>0</v>
      </c>
    </row>
    <row r="109" spans="1:12" s="12" customFormat="1">
      <c r="A109" s="17" t="s">
        <v>168</v>
      </c>
      <c r="B109" s="18" t="s">
        <v>169</v>
      </c>
      <c r="C109" s="30">
        <f t="shared" si="55"/>
        <v>17000</v>
      </c>
      <c r="D109" s="14"/>
      <c r="E109" s="14"/>
      <c r="F109" s="14">
        <v>17000</v>
      </c>
      <c r="G109" s="14"/>
      <c r="H109" s="30">
        <f t="shared" si="40"/>
        <v>0</v>
      </c>
      <c r="I109" s="14"/>
      <c r="J109" s="14"/>
      <c r="K109" s="14"/>
      <c r="L109" s="14"/>
    </row>
    <row r="110" spans="1:12" s="19" customFormat="1">
      <c r="A110" s="17" t="s">
        <v>170</v>
      </c>
      <c r="B110" s="18" t="s">
        <v>171</v>
      </c>
      <c r="C110" s="30">
        <f t="shared" si="55"/>
        <v>17356</v>
      </c>
      <c r="D110" s="14"/>
      <c r="E110" s="14">
        <v>17356</v>
      </c>
      <c r="F110" s="14"/>
      <c r="G110" s="14"/>
      <c r="H110" s="30">
        <f t="shared" si="40"/>
        <v>17355</v>
      </c>
      <c r="I110" s="14"/>
      <c r="J110" s="14">
        <v>17355</v>
      </c>
      <c r="K110" s="14"/>
      <c r="L110" s="14"/>
    </row>
    <row r="111" spans="1:12" s="12" customFormat="1">
      <c r="A111" s="17" t="s">
        <v>172</v>
      </c>
      <c r="B111" s="18" t="s">
        <v>173</v>
      </c>
      <c r="C111" s="30">
        <f t="shared" si="55"/>
        <v>202665</v>
      </c>
      <c r="D111" s="14"/>
      <c r="E111" s="14">
        <v>2400</v>
      </c>
      <c r="F111" s="14">
        <v>200265</v>
      </c>
      <c r="G111" s="14"/>
      <c r="H111" s="30">
        <f t="shared" si="40"/>
        <v>143337</v>
      </c>
      <c r="I111" s="14"/>
      <c r="J111" s="14"/>
      <c r="K111" s="14">
        <v>143337</v>
      </c>
      <c r="L111" s="14"/>
    </row>
    <row r="112" spans="1:12" s="12" customFormat="1">
      <c r="A112" s="17" t="s">
        <v>174</v>
      </c>
      <c r="B112" s="18" t="s">
        <v>175</v>
      </c>
      <c r="C112" s="30">
        <f t="shared" si="55"/>
        <v>0</v>
      </c>
      <c r="D112" s="14"/>
      <c r="E112" s="14"/>
      <c r="F112" s="14"/>
      <c r="G112" s="14"/>
      <c r="H112" s="30">
        <f t="shared" si="40"/>
        <v>0</v>
      </c>
      <c r="I112" s="14"/>
      <c r="J112" s="14"/>
      <c r="K112" s="14"/>
      <c r="L112" s="14"/>
    </row>
    <row r="113" spans="1:12" s="19" customFormat="1">
      <c r="A113" s="17" t="s">
        <v>176</v>
      </c>
      <c r="B113" s="18" t="s">
        <v>177</v>
      </c>
      <c r="C113" s="30">
        <f t="shared" si="55"/>
        <v>0</v>
      </c>
      <c r="D113" s="14"/>
      <c r="E113" s="14"/>
      <c r="F113" s="14"/>
      <c r="G113" s="14"/>
      <c r="H113" s="30">
        <f t="shared" si="40"/>
        <v>0</v>
      </c>
      <c r="I113" s="14"/>
      <c r="J113" s="14"/>
      <c r="K113" s="14"/>
      <c r="L113" s="14"/>
    </row>
    <row r="114" spans="1:12" s="19" customFormat="1">
      <c r="A114" s="17" t="s">
        <v>178</v>
      </c>
      <c r="B114" s="18" t="s">
        <v>179</v>
      </c>
      <c r="C114" s="30">
        <f t="shared" si="55"/>
        <v>1049771</v>
      </c>
      <c r="D114" s="14"/>
      <c r="E114" s="14"/>
      <c r="F114" s="14">
        <v>1049771</v>
      </c>
      <c r="G114" s="14"/>
      <c r="H114" s="30">
        <f t="shared" si="40"/>
        <v>0</v>
      </c>
      <c r="I114" s="14"/>
      <c r="J114" s="14"/>
      <c r="K114" s="14"/>
      <c r="L114" s="14"/>
    </row>
    <row r="115" spans="1:12" s="12" customFormat="1">
      <c r="A115" s="17" t="s">
        <v>180</v>
      </c>
      <c r="B115" s="18" t="s">
        <v>181</v>
      </c>
      <c r="C115" s="30">
        <f t="shared" si="55"/>
        <v>0</v>
      </c>
      <c r="D115" s="14"/>
      <c r="E115" s="14"/>
      <c r="F115" s="14"/>
      <c r="G115" s="14"/>
      <c r="H115" s="30">
        <f t="shared" si="40"/>
        <v>0</v>
      </c>
      <c r="I115" s="14"/>
      <c r="J115" s="14"/>
      <c r="K115" s="14"/>
      <c r="L115" s="14"/>
    </row>
    <row r="116" spans="1:12" s="20" customFormat="1">
      <c r="A116" s="15" t="s">
        <v>182</v>
      </c>
      <c r="B116" s="13" t="s">
        <v>183</v>
      </c>
      <c r="C116" s="29">
        <f t="shared" si="55"/>
        <v>0</v>
      </c>
      <c r="D116" s="16">
        <f>SUM(D117:D118)</f>
        <v>0</v>
      </c>
      <c r="E116" s="16">
        <f t="shared" ref="E116:G116" si="58">SUM(E117:E118)</f>
        <v>0</v>
      </c>
      <c r="F116" s="16">
        <f t="shared" si="58"/>
        <v>0</v>
      </c>
      <c r="G116" s="16">
        <f t="shared" si="58"/>
        <v>0</v>
      </c>
      <c r="H116" s="29">
        <f t="shared" si="40"/>
        <v>0</v>
      </c>
      <c r="I116" s="16">
        <f>SUM(I117:I118)</f>
        <v>0</v>
      </c>
      <c r="J116" s="16">
        <f t="shared" ref="J116:L116" si="59">SUM(J117:J118)</f>
        <v>0</v>
      </c>
      <c r="K116" s="16">
        <f t="shared" si="59"/>
        <v>0</v>
      </c>
      <c r="L116" s="16">
        <f t="shared" si="59"/>
        <v>0</v>
      </c>
    </row>
    <row r="117" spans="1:12" s="12" customFormat="1" ht="30">
      <c r="A117" s="17" t="s">
        <v>184</v>
      </c>
      <c r="B117" s="18" t="s">
        <v>185</v>
      </c>
      <c r="C117" s="30">
        <f t="shared" si="55"/>
        <v>0</v>
      </c>
      <c r="D117" s="14"/>
      <c r="E117" s="14"/>
      <c r="F117" s="14"/>
      <c r="G117" s="14"/>
      <c r="H117" s="30">
        <f t="shared" si="40"/>
        <v>0</v>
      </c>
      <c r="I117" s="14"/>
      <c r="J117" s="14"/>
      <c r="K117" s="14"/>
      <c r="L117" s="14"/>
    </row>
    <row r="118" spans="1:12" s="12" customFormat="1">
      <c r="A118" s="17" t="s">
        <v>186</v>
      </c>
      <c r="B118" s="18" t="s">
        <v>187</v>
      </c>
      <c r="C118" s="30">
        <f t="shared" si="55"/>
        <v>0</v>
      </c>
      <c r="D118" s="14"/>
      <c r="E118" s="14"/>
      <c r="F118" s="14"/>
      <c r="G118" s="14"/>
      <c r="H118" s="30">
        <f t="shared" si="40"/>
        <v>0</v>
      </c>
      <c r="I118" s="14"/>
      <c r="J118" s="14"/>
      <c r="K118" s="14"/>
      <c r="L118" s="14"/>
    </row>
    <row r="119" spans="1:12">
      <c r="A119" s="15" t="s">
        <v>188</v>
      </c>
      <c r="B119" s="13" t="s">
        <v>189</v>
      </c>
      <c r="C119" s="29">
        <f t="shared" si="55"/>
        <v>0</v>
      </c>
      <c r="D119" s="16"/>
      <c r="E119" s="16"/>
      <c r="F119" s="16"/>
      <c r="G119" s="16"/>
      <c r="H119" s="29">
        <f t="shared" si="40"/>
        <v>0</v>
      </c>
      <c r="I119" s="16"/>
      <c r="J119" s="16"/>
      <c r="K119" s="16"/>
      <c r="L119" s="16"/>
    </row>
    <row r="120" spans="1:12">
      <c r="A120" s="15" t="s">
        <v>190</v>
      </c>
      <c r="B120" s="13" t="s">
        <v>191</v>
      </c>
      <c r="C120" s="29">
        <f t="shared" si="55"/>
        <v>0</v>
      </c>
      <c r="D120" s="16">
        <f>SUM(D121:D121)</f>
        <v>0</v>
      </c>
      <c r="E120" s="16">
        <f t="shared" ref="E120:G120" si="60">SUM(E121:E121)</f>
        <v>0</v>
      </c>
      <c r="F120" s="16">
        <f t="shared" si="60"/>
        <v>0</v>
      </c>
      <c r="G120" s="16">
        <f t="shared" si="60"/>
        <v>0</v>
      </c>
      <c r="H120" s="29">
        <f t="shared" si="40"/>
        <v>0</v>
      </c>
      <c r="I120" s="16">
        <f>SUM(I121:I121)</f>
        <v>0</v>
      </c>
      <c r="J120" s="16">
        <f t="shared" ref="J120:L120" si="61">SUM(J121:J121)</f>
        <v>0</v>
      </c>
      <c r="K120" s="16">
        <f t="shared" si="61"/>
        <v>0</v>
      </c>
      <c r="L120" s="16">
        <f t="shared" si="61"/>
        <v>0</v>
      </c>
    </row>
    <row r="121" spans="1:12">
      <c r="A121" s="17" t="s">
        <v>192</v>
      </c>
      <c r="B121" s="18" t="s">
        <v>193</v>
      </c>
      <c r="C121" s="30">
        <f t="shared" si="55"/>
        <v>0</v>
      </c>
      <c r="D121" s="14"/>
      <c r="E121" s="14"/>
      <c r="F121" s="14"/>
      <c r="G121" s="14"/>
      <c r="H121" s="30">
        <f t="shared" si="40"/>
        <v>0</v>
      </c>
      <c r="I121" s="14"/>
      <c r="J121" s="14"/>
      <c r="K121" s="14"/>
      <c r="L121" s="14"/>
    </row>
    <row r="122" spans="1:12">
      <c r="A122" s="15" t="s">
        <v>194</v>
      </c>
      <c r="B122" s="13" t="s">
        <v>43</v>
      </c>
      <c r="C122" s="29">
        <f t="shared" si="55"/>
        <v>6476425</v>
      </c>
      <c r="D122" s="16">
        <f>SUM(D107,D108,D116,D119,D120)</f>
        <v>0</v>
      </c>
      <c r="E122" s="16">
        <f>SUM(E107,E108,E116,E119,E120)</f>
        <v>19756</v>
      </c>
      <c r="F122" s="16">
        <f>SUM(F107,F108,F116,F119,F120)</f>
        <v>6456669</v>
      </c>
      <c r="G122" s="16">
        <f t="shared" ref="G122" si="62">SUM(G107,G108,G116,G119,G120)</f>
        <v>0</v>
      </c>
      <c r="H122" s="29">
        <f t="shared" si="40"/>
        <v>160692</v>
      </c>
      <c r="I122" s="16">
        <f>SUM(I107,I108,I116,I119,I120)</f>
        <v>0</v>
      </c>
      <c r="J122" s="16">
        <f>SUM(J107,J108,J116,J119,J120)</f>
        <v>17355</v>
      </c>
      <c r="K122" s="16">
        <f>SUM(K107,K108,K116,K119,K120)</f>
        <v>143337</v>
      </c>
      <c r="L122" s="16">
        <f t="shared" ref="L122" si="63">SUM(L107,L108,L116,L119,L120)</f>
        <v>0</v>
      </c>
    </row>
    <row r="123" spans="1:12">
      <c r="A123" s="15"/>
      <c r="B123" s="13"/>
      <c r="C123" s="30">
        <f t="shared" si="55"/>
        <v>0</v>
      </c>
      <c r="D123" s="14"/>
      <c r="E123" s="14"/>
      <c r="F123" s="14"/>
      <c r="G123" s="14"/>
      <c r="H123" s="30">
        <f t="shared" si="40"/>
        <v>0</v>
      </c>
      <c r="I123" s="14"/>
      <c r="J123" s="14"/>
      <c r="K123" s="14"/>
      <c r="L123" s="14"/>
    </row>
    <row r="124" spans="1:12">
      <c r="A124" s="39" t="s">
        <v>195</v>
      </c>
      <c r="B124" s="39" t="s">
        <v>43</v>
      </c>
      <c r="C124" s="29">
        <f t="shared" si="55"/>
        <v>9072929</v>
      </c>
      <c r="D124" s="16">
        <f>SUM(D105,D122)</f>
        <v>0</v>
      </c>
      <c r="E124" s="16">
        <f t="shared" ref="E124:G124" si="64">SUM(E105,E122)</f>
        <v>1828669</v>
      </c>
      <c r="F124" s="16">
        <f t="shared" si="64"/>
        <v>7244260</v>
      </c>
      <c r="G124" s="16">
        <f t="shared" si="64"/>
        <v>0</v>
      </c>
      <c r="H124" s="29">
        <f t="shared" si="40"/>
        <v>839265</v>
      </c>
      <c r="I124" s="16">
        <f>SUM(I105,I122)</f>
        <v>0</v>
      </c>
      <c r="J124" s="16">
        <f t="shared" ref="J124:L124" si="65">SUM(J105,J122)</f>
        <v>545877</v>
      </c>
      <c r="K124" s="16">
        <f t="shared" si="65"/>
        <v>293388</v>
      </c>
      <c r="L124" s="16">
        <f t="shared" si="65"/>
        <v>0</v>
      </c>
    </row>
    <row r="125" spans="1:12" s="44" customFormat="1">
      <c r="A125" s="40"/>
      <c r="B125" s="41"/>
      <c r="C125" s="42">
        <f>C124-C57</f>
        <v>0</v>
      </c>
      <c r="D125" s="43">
        <f t="shared" ref="D125:J125" si="66">D124-D57</f>
        <v>0</v>
      </c>
      <c r="E125" s="43">
        <f t="shared" si="66"/>
        <v>0</v>
      </c>
      <c r="F125" s="43">
        <f t="shared" si="66"/>
        <v>0</v>
      </c>
      <c r="G125" s="43">
        <f t="shared" si="66"/>
        <v>0</v>
      </c>
      <c r="H125" s="43">
        <f t="shared" si="66"/>
        <v>0</v>
      </c>
      <c r="I125" s="43">
        <f t="shared" si="66"/>
        <v>0</v>
      </c>
      <c r="J125" s="43">
        <f t="shared" si="66"/>
        <v>0</v>
      </c>
      <c r="K125" s="43">
        <f t="shared" ref="K125:L125" si="67">K124-K57</f>
        <v>0</v>
      </c>
      <c r="L125" s="43">
        <f t="shared" si="67"/>
        <v>0</v>
      </c>
    </row>
    <row r="126" spans="1:12">
      <c r="B126" s="26"/>
      <c r="C126" s="27"/>
      <c r="H126" s="27"/>
    </row>
    <row r="127" spans="1:12" ht="15.75">
      <c r="A127" s="22" t="s">
        <v>212</v>
      </c>
    </row>
    <row r="128" spans="1:12" ht="15.75">
      <c r="A128" s="24" t="s">
        <v>213</v>
      </c>
    </row>
    <row r="129" spans="1:1" ht="15.75">
      <c r="A129" s="22"/>
    </row>
    <row r="130" spans="1:1" ht="15.75">
      <c r="A130" s="24" t="s">
        <v>211</v>
      </c>
    </row>
    <row r="131" spans="1:1" s="4" customFormat="1" ht="15.75">
      <c r="A131" s="22" t="s">
        <v>196</v>
      </c>
    </row>
    <row r="132" spans="1:1" s="45" customFormat="1" ht="15.75">
      <c r="A132" s="23" t="s">
        <v>197</v>
      </c>
    </row>
    <row r="133" spans="1:1" s="45" customFormat="1" ht="15.75">
      <c r="A133" s="23"/>
    </row>
    <row r="134" spans="1:1" ht="15.75">
      <c r="A134" s="22" t="s">
        <v>198</v>
      </c>
    </row>
    <row r="135" spans="1:1" ht="15.75">
      <c r="A135" s="23" t="s">
        <v>199</v>
      </c>
    </row>
    <row r="136" spans="1:1" ht="15.75">
      <c r="A136" s="23"/>
    </row>
    <row r="137" spans="1:1" ht="15.75">
      <c r="A137" s="22" t="s">
        <v>200</v>
      </c>
    </row>
    <row r="138" spans="1:1" s="45" customFormat="1" ht="15.75">
      <c r="A138" s="23" t="s">
        <v>201</v>
      </c>
    </row>
    <row r="139" spans="1:1" ht="15.75">
      <c r="A139" s="23"/>
    </row>
    <row r="140" spans="1:1" ht="15.75">
      <c r="A140" s="24" t="s">
        <v>202</v>
      </c>
    </row>
    <row r="141" spans="1:1" ht="15.75">
      <c r="A141" s="25" t="s">
        <v>205</v>
      </c>
    </row>
    <row r="142" spans="1:1" ht="15.75">
      <c r="A142" s="25" t="s">
        <v>206</v>
      </c>
    </row>
  </sheetData>
  <pageMargins left="0.19685039370078741" right="0.19685039370078741" top="0.39370078740157483" bottom="0.39370078740157483" header="0.11811023622047245" footer="0.11811023622047245"/>
  <pageSetup paperSize="9" scale="66" fitToHeight="0" orientation="landscape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Pril5</vt:lpstr>
      <vt:lpstr>Pril5!Печат_заглавия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Diana Gavrailova</cp:lastModifiedBy>
  <cp:lastPrinted>2024-05-07T08:11:58Z</cp:lastPrinted>
  <dcterms:created xsi:type="dcterms:W3CDTF">2023-05-03T12:43:44Z</dcterms:created>
  <dcterms:modified xsi:type="dcterms:W3CDTF">2024-05-07T08:11:59Z</dcterms:modified>
</cp:coreProperties>
</file>