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udjet-docsD\BDGProcedure2023\ZaVtObS\"/>
    </mc:Choice>
  </mc:AlternateContent>
  <bookViews>
    <workbookView xWindow="0" yWindow="0" windowWidth="28800" windowHeight="11835"/>
  </bookViews>
  <sheets>
    <sheet name="прогноза общ.дълг" sheetId="6" r:id="rId1"/>
  </sheets>
  <definedNames>
    <definedName name="_xlnm.Print_Titles" localSheetId="0">'прогноза общ.дълг'!$11:$12</definedName>
  </definedNames>
  <calcPr calcId="152511"/>
</workbook>
</file>

<file path=xl/calcChain.xml><?xml version="1.0" encoding="utf-8"?>
<calcChain xmlns="http://schemas.openxmlformats.org/spreadsheetml/2006/main">
  <c r="F31" i="6" l="1"/>
  <c r="C14" i="6" l="1"/>
  <c r="M36" i="6" l="1"/>
  <c r="M75" i="6" l="1"/>
  <c r="L75" i="6"/>
  <c r="M74" i="6"/>
  <c r="L74" i="6"/>
  <c r="M73" i="6"/>
  <c r="L73" i="6"/>
  <c r="J75" i="6"/>
  <c r="I75" i="6"/>
  <c r="J74" i="6"/>
  <c r="I74" i="6"/>
  <c r="J73" i="6"/>
  <c r="I73" i="6"/>
  <c r="G75" i="6"/>
  <c r="F75" i="6"/>
  <c r="G74" i="6"/>
  <c r="F74" i="6"/>
  <c r="G73" i="6"/>
  <c r="F73" i="6"/>
  <c r="D75" i="6"/>
  <c r="D74" i="6"/>
  <c r="D73" i="6"/>
  <c r="C75" i="6"/>
  <c r="C74" i="6"/>
  <c r="M68" i="6" l="1"/>
  <c r="L68" i="6"/>
  <c r="J68" i="6"/>
  <c r="I68" i="6"/>
  <c r="H68" i="6" s="1"/>
  <c r="G68" i="6"/>
  <c r="F68" i="6"/>
  <c r="E68" i="6" s="1"/>
  <c r="D68" i="6"/>
  <c r="C68" i="6"/>
  <c r="M67" i="6"/>
  <c r="L67" i="6"/>
  <c r="J67" i="6"/>
  <c r="I67" i="6"/>
  <c r="H67" i="6" s="1"/>
  <c r="G67" i="6"/>
  <c r="F67" i="6"/>
  <c r="D67" i="6"/>
  <c r="C67" i="6"/>
  <c r="M66" i="6"/>
  <c r="L66" i="6"/>
  <c r="J66" i="6"/>
  <c r="I66" i="6"/>
  <c r="G66" i="6"/>
  <c r="F66" i="6"/>
  <c r="D66" i="6"/>
  <c r="C66" i="6"/>
  <c r="M65" i="6"/>
  <c r="L65" i="6"/>
  <c r="J65" i="6"/>
  <c r="I65" i="6"/>
  <c r="G65" i="6"/>
  <c r="F65" i="6"/>
  <c r="D65" i="6"/>
  <c r="C65" i="6"/>
  <c r="C63" i="6"/>
  <c r="B63" i="6" s="1"/>
  <c r="K60" i="6"/>
  <c r="H60" i="6"/>
  <c r="E60" i="6"/>
  <c r="B60" i="6"/>
  <c r="K59" i="6"/>
  <c r="H59" i="6"/>
  <c r="E59" i="6"/>
  <c r="B59" i="6"/>
  <c r="K58" i="6"/>
  <c r="H58" i="6"/>
  <c r="E58" i="6"/>
  <c r="B58" i="6"/>
  <c r="K57" i="6"/>
  <c r="H57" i="6"/>
  <c r="E57" i="6"/>
  <c r="B57" i="6"/>
  <c r="M56" i="6"/>
  <c r="M61" i="6" s="1"/>
  <c r="L56" i="6"/>
  <c r="J56" i="6"/>
  <c r="I56" i="6"/>
  <c r="G56" i="6"/>
  <c r="F56" i="6"/>
  <c r="D56" i="6"/>
  <c r="C56" i="6"/>
  <c r="B55" i="6"/>
  <c r="M76" i="6"/>
  <c r="L76" i="6"/>
  <c r="J76" i="6"/>
  <c r="I76" i="6"/>
  <c r="G76" i="6"/>
  <c r="F76" i="6"/>
  <c r="D76" i="6"/>
  <c r="C76" i="6"/>
  <c r="C73" i="6"/>
  <c r="C71" i="6"/>
  <c r="K52" i="6"/>
  <c r="H52" i="6"/>
  <c r="E52" i="6"/>
  <c r="B52" i="6"/>
  <c r="K51" i="6"/>
  <c r="H51" i="6"/>
  <c r="E51" i="6"/>
  <c r="B51" i="6"/>
  <c r="K50" i="6"/>
  <c r="H50" i="6"/>
  <c r="E50" i="6"/>
  <c r="B50" i="6"/>
  <c r="K49" i="6"/>
  <c r="H49" i="6"/>
  <c r="E49" i="6"/>
  <c r="B49" i="6"/>
  <c r="M48" i="6"/>
  <c r="L48" i="6"/>
  <c r="J48" i="6"/>
  <c r="I48" i="6"/>
  <c r="G48" i="6"/>
  <c r="F48" i="6"/>
  <c r="D48" i="6"/>
  <c r="C48" i="6"/>
  <c r="K47" i="6"/>
  <c r="H47" i="6"/>
  <c r="E47" i="6"/>
  <c r="B47" i="6"/>
  <c r="K46" i="6"/>
  <c r="H46" i="6"/>
  <c r="E46" i="6"/>
  <c r="B46" i="6"/>
  <c r="K45" i="6"/>
  <c r="H45" i="6"/>
  <c r="E45" i="6"/>
  <c r="B45" i="6"/>
  <c r="M44" i="6"/>
  <c r="L44" i="6"/>
  <c r="J44" i="6"/>
  <c r="I44" i="6"/>
  <c r="G44" i="6"/>
  <c r="F44" i="6"/>
  <c r="D44" i="6"/>
  <c r="C44" i="6"/>
  <c r="K43" i="6"/>
  <c r="H43" i="6"/>
  <c r="E43" i="6"/>
  <c r="B43" i="6"/>
  <c r="K42" i="6"/>
  <c r="H42" i="6"/>
  <c r="E42" i="6"/>
  <c r="B42" i="6"/>
  <c r="K41" i="6"/>
  <c r="H41" i="6"/>
  <c r="E41" i="6"/>
  <c r="B41" i="6"/>
  <c r="M40" i="6"/>
  <c r="L40" i="6"/>
  <c r="J40" i="6"/>
  <c r="I40" i="6"/>
  <c r="G40" i="6"/>
  <c r="F40" i="6"/>
  <c r="D40" i="6"/>
  <c r="C40" i="6"/>
  <c r="K39" i="6"/>
  <c r="H39" i="6"/>
  <c r="E39" i="6"/>
  <c r="B39" i="6"/>
  <c r="K38" i="6"/>
  <c r="H38" i="6"/>
  <c r="E38" i="6"/>
  <c r="B38" i="6"/>
  <c r="K37" i="6"/>
  <c r="H37" i="6"/>
  <c r="E37" i="6"/>
  <c r="B37" i="6"/>
  <c r="L36" i="6"/>
  <c r="J36" i="6"/>
  <c r="I36" i="6"/>
  <c r="G36" i="6"/>
  <c r="F36" i="6"/>
  <c r="D36" i="6"/>
  <c r="C36" i="6"/>
  <c r="K35" i="6"/>
  <c r="H35" i="6"/>
  <c r="E35" i="6"/>
  <c r="B35" i="6"/>
  <c r="K34" i="6"/>
  <c r="H34" i="6"/>
  <c r="E34" i="6"/>
  <c r="B34" i="6"/>
  <c r="K33" i="6"/>
  <c r="H33" i="6"/>
  <c r="E33" i="6"/>
  <c r="B33" i="6"/>
  <c r="M32" i="6"/>
  <c r="L32" i="6"/>
  <c r="J32" i="6"/>
  <c r="I32" i="6"/>
  <c r="G32" i="6"/>
  <c r="F32" i="6"/>
  <c r="D32" i="6"/>
  <c r="C32" i="6"/>
  <c r="K31" i="6"/>
  <c r="H31" i="6"/>
  <c r="E31" i="6"/>
  <c r="B31" i="6"/>
  <c r="K30" i="6"/>
  <c r="H30" i="6"/>
  <c r="E30" i="6"/>
  <c r="B30" i="6"/>
  <c r="K29" i="6"/>
  <c r="H29" i="6"/>
  <c r="E29" i="6"/>
  <c r="B29" i="6"/>
  <c r="M28" i="6"/>
  <c r="L28" i="6"/>
  <c r="J28" i="6"/>
  <c r="I28" i="6"/>
  <c r="G28" i="6"/>
  <c r="F28" i="6"/>
  <c r="D28" i="6"/>
  <c r="C28" i="6"/>
  <c r="K27" i="6"/>
  <c r="H27" i="6"/>
  <c r="E27" i="6"/>
  <c r="B27" i="6"/>
  <c r="K26" i="6"/>
  <c r="H26" i="6"/>
  <c r="E26" i="6"/>
  <c r="B26" i="6"/>
  <c r="K25" i="6"/>
  <c r="H25" i="6"/>
  <c r="E25" i="6"/>
  <c r="B25" i="6"/>
  <c r="M24" i="6"/>
  <c r="L24" i="6"/>
  <c r="J24" i="6"/>
  <c r="I24" i="6"/>
  <c r="G24" i="6"/>
  <c r="F24" i="6"/>
  <c r="D24" i="6"/>
  <c r="C24" i="6"/>
  <c r="K23" i="6"/>
  <c r="H23" i="6"/>
  <c r="E23" i="6"/>
  <c r="B23" i="6"/>
  <c r="K22" i="6"/>
  <c r="H22" i="6"/>
  <c r="E22" i="6"/>
  <c r="B22" i="6"/>
  <c r="K21" i="6"/>
  <c r="H21" i="6"/>
  <c r="E21" i="6"/>
  <c r="B21" i="6"/>
  <c r="M20" i="6"/>
  <c r="L20" i="6"/>
  <c r="J20" i="6"/>
  <c r="I20" i="6"/>
  <c r="G20" i="6"/>
  <c r="F20" i="6"/>
  <c r="D20" i="6"/>
  <c r="C20" i="6"/>
  <c r="K19" i="6"/>
  <c r="H19" i="6"/>
  <c r="E19" i="6"/>
  <c r="B19" i="6"/>
  <c r="K18" i="6"/>
  <c r="H18" i="6"/>
  <c r="E18" i="6"/>
  <c r="B18" i="6"/>
  <c r="K17" i="6"/>
  <c r="H17" i="6"/>
  <c r="E17" i="6"/>
  <c r="B17" i="6"/>
  <c r="M16" i="6"/>
  <c r="L16" i="6"/>
  <c r="J16" i="6"/>
  <c r="I16" i="6"/>
  <c r="G16" i="6"/>
  <c r="F16" i="6"/>
  <c r="F15" i="6" s="1"/>
  <c r="D16" i="6"/>
  <c r="C16" i="6"/>
  <c r="B14" i="6"/>
  <c r="B67" i="6" l="1"/>
  <c r="K40" i="6"/>
  <c r="E24" i="6"/>
  <c r="K24" i="6"/>
  <c r="E32" i="6"/>
  <c r="K67" i="6"/>
  <c r="E36" i="6"/>
  <c r="K36" i="6"/>
  <c r="B65" i="6"/>
  <c r="E67" i="6"/>
  <c r="H73" i="6"/>
  <c r="H74" i="6"/>
  <c r="H16" i="6"/>
  <c r="E73" i="6"/>
  <c r="G15" i="6"/>
  <c r="G72" i="6" s="1"/>
  <c r="G77" i="6" s="1"/>
  <c r="E44" i="6"/>
  <c r="B66" i="6"/>
  <c r="H24" i="6"/>
  <c r="B28" i="6"/>
  <c r="H36" i="6"/>
  <c r="B40" i="6"/>
  <c r="H40" i="6"/>
  <c r="B44" i="6"/>
  <c r="H48" i="6"/>
  <c r="E75" i="6"/>
  <c r="E76" i="6"/>
  <c r="C15" i="6"/>
  <c r="C72" i="6" s="1"/>
  <c r="C77" i="6" s="1"/>
  <c r="M15" i="6"/>
  <c r="M64" i="6" s="1"/>
  <c r="M69" i="6" s="1"/>
  <c r="D15" i="6"/>
  <c r="H20" i="6"/>
  <c r="B24" i="6"/>
  <c r="E28" i="6"/>
  <c r="E40" i="6"/>
  <c r="E48" i="6"/>
  <c r="E74" i="6"/>
  <c r="E65" i="6"/>
  <c r="K65" i="6"/>
  <c r="E66" i="6"/>
  <c r="B68" i="6"/>
  <c r="E20" i="6"/>
  <c r="K20" i="6"/>
  <c r="H32" i="6"/>
  <c r="H75" i="6"/>
  <c r="H76" i="6"/>
  <c r="H65" i="6"/>
  <c r="H66" i="6"/>
  <c r="F72" i="6"/>
  <c r="I15" i="6"/>
  <c r="I72" i="6" s="1"/>
  <c r="E16" i="6"/>
  <c r="B20" i="6"/>
  <c r="H28" i="6"/>
  <c r="B32" i="6"/>
  <c r="K32" i="6"/>
  <c r="K44" i="6"/>
  <c r="H56" i="6"/>
  <c r="J15" i="6"/>
  <c r="J72" i="6" s="1"/>
  <c r="J77" i="6" s="1"/>
  <c r="E56" i="6"/>
  <c r="B16" i="6"/>
  <c r="K16" i="6"/>
  <c r="K28" i="6"/>
  <c r="B36" i="6"/>
  <c r="H44" i="6"/>
  <c r="B48" i="6"/>
  <c r="K48" i="6"/>
  <c r="B56" i="6"/>
  <c r="F64" i="6"/>
  <c r="K74" i="6"/>
  <c r="K76" i="6"/>
  <c r="L15" i="6"/>
  <c r="L64" i="6" s="1"/>
  <c r="K73" i="6"/>
  <c r="K75" i="6"/>
  <c r="K66" i="6"/>
  <c r="K68" i="6"/>
  <c r="J61" i="6"/>
  <c r="B71" i="6"/>
  <c r="B73" i="6"/>
  <c r="B74" i="6"/>
  <c r="B75" i="6"/>
  <c r="B76" i="6"/>
  <c r="K56" i="6"/>
  <c r="C61" i="6"/>
  <c r="G61" i="6"/>
  <c r="D61" i="6"/>
  <c r="E72" i="6" l="1"/>
  <c r="E15" i="6"/>
  <c r="H15" i="6"/>
  <c r="C53" i="6"/>
  <c r="M53" i="6"/>
  <c r="J53" i="6"/>
  <c r="I64" i="6"/>
  <c r="M72" i="6"/>
  <c r="M77" i="6" s="1"/>
  <c r="C64" i="6"/>
  <c r="C69" i="6" s="1"/>
  <c r="B15" i="6"/>
  <c r="K64" i="6"/>
  <c r="H72" i="6"/>
  <c r="G53" i="6"/>
  <c r="J64" i="6"/>
  <c r="J69" i="6" s="1"/>
  <c r="G64" i="6"/>
  <c r="G69" i="6" s="1"/>
  <c r="D64" i="6"/>
  <c r="D69" i="6" s="1"/>
  <c r="D72" i="6"/>
  <c r="B72" i="6" s="1"/>
  <c r="D53" i="6"/>
  <c r="H64" i="6"/>
  <c r="B61" i="6"/>
  <c r="F55" i="6" s="1"/>
  <c r="K15" i="6"/>
  <c r="L72" i="6"/>
  <c r="D77" i="6" l="1"/>
  <c r="B77" i="6" s="1"/>
  <c r="B64" i="6"/>
  <c r="B69" i="6"/>
  <c r="B53" i="6"/>
  <c r="F14" i="6" s="1"/>
  <c r="E14" i="6" s="1"/>
  <c r="E64" i="6"/>
  <c r="E55" i="6"/>
  <c r="F61" i="6"/>
  <c r="E61" i="6" s="1"/>
  <c r="I55" i="6" s="1"/>
  <c r="K72" i="6"/>
  <c r="F71" i="6" l="1"/>
  <c r="F63" i="6"/>
  <c r="E63" i="6" s="1"/>
  <c r="F53" i="6"/>
  <c r="E53" i="6" s="1"/>
  <c r="I14" i="6" s="1"/>
  <c r="I53" i="6" s="1"/>
  <c r="H53" i="6" s="1"/>
  <c r="L14" i="6" s="1"/>
  <c r="H55" i="6"/>
  <c r="I61" i="6"/>
  <c r="H61" i="6" s="1"/>
  <c r="L55" i="6" s="1"/>
  <c r="F77" i="6" l="1"/>
  <c r="E77" i="6" s="1"/>
  <c r="E71" i="6"/>
  <c r="F69" i="6"/>
  <c r="E69" i="6" s="1"/>
  <c r="K14" i="6"/>
  <c r="L53" i="6"/>
  <c r="K53" i="6" s="1"/>
  <c r="L71" i="6"/>
  <c r="K71" i="6" s="1"/>
  <c r="I63" i="6"/>
  <c r="H63" i="6" s="1"/>
  <c r="H14" i="6"/>
  <c r="I71" i="6"/>
  <c r="L61" i="6"/>
  <c r="K61" i="6" s="1"/>
  <c r="K55" i="6"/>
  <c r="L63" i="6"/>
  <c r="L77" i="6" l="1"/>
  <c r="K77" i="6" s="1"/>
  <c r="I69" i="6"/>
  <c r="H69" i="6" s="1"/>
  <c r="H71" i="6"/>
  <c r="I77" i="6"/>
  <c r="H77" i="6" s="1"/>
  <c r="L69" i="6"/>
  <c r="K69" i="6" s="1"/>
  <c r="K63" i="6"/>
</calcChain>
</file>

<file path=xl/comments1.xml><?xml version="1.0" encoding="utf-8"?>
<comments xmlns="http://schemas.openxmlformats.org/spreadsheetml/2006/main">
  <authors>
    <author>Десислава Янкова</author>
  </authors>
  <commentList>
    <comment ref="C14" authorId="0" shapeId="0">
      <text>
        <r>
          <rPr>
            <sz val="10"/>
            <color indexed="81"/>
            <rFont val="Tahoma"/>
            <family val="2"/>
            <charset val="204"/>
          </rPr>
          <t xml:space="preserve">В тази клетка се посочва остатъчния размер на дълга към 31.12.2021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shapeId="0">
      <text>
        <r>
          <rPr>
            <sz val="10"/>
            <color indexed="81"/>
            <rFont val="Tahoma"/>
            <family val="2"/>
            <charset val="204"/>
          </rPr>
          <t xml:space="preserve">В клетката се посочва остатъчния размер на дълга към 31.12.2021 г. (по счетоводни данни и РОД), </t>
        </r>
        <r>
          <rPr>
            <u/>
            <sz val="10"/>
            <color indexed="81"/>
            <rFont val="Tahoma"/>
            <family val="2"/>
            <charset val="204"/>
          </rPr>
          <t xml:space="preserve">който се отчита в </t>
        </r>
        <r>
          <rPr>
            <i/>
            <u/>
            <sz val="10"/>
            <color indexed="81"/>
            <rFont val="Tahoma"/>
            <family val="2"/>
            <charset val="204"/>
          </rPr>
          <t>СЕС. (напр.остатък по заем по ДДС 6/2011)</t>
        </r>
        <r>
          <rPr>
            <sz val="9"/>
            <color indexed="81"/>
            <rFont val="Tahoma"/>
            <family val="2"/>
            <charset val="204"/>
          </rPr>
          <t xml:space="preserve">
 </t>
        </r>
      </text>
    </comment>
  </commentList>
</comments>
</file>

<file path=xl/sharedStrings.xml><?xml version="1.0" encoding="utf-8"?>
<sst xmlns="http://schemas.openxmlformats.org/spreadsheetml/2006/main" count="115" uniqueCount="66">
  <si>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</si>
  <si>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</si>
  <si>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</si>
  <si>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</si>
  <si>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</si>
  <si>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</si>
  <si>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</si>
  <si>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</si>
  <si>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</si>
  <si>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</si>
  <si>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</si>
  <si>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</si>
  <si>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</si>
  <si>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</si>
  <si>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</si>
  <si>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</si>
  <si>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</si>
  <si>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</si>
  <si>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</si>
  <si>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</si>
  <si>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</si>
  <si>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</si>
  <si>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</si>
  <si>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</si>
  <si>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</si>
  <si>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</si>
  <si>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</si>
  <si>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</si>
  <si>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</si>
  <si>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</si>
  <si>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</si>
  <si>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</si>
  <si>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</si>
  <si>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</si>
  <si>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</si>
  <si>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</si>
  <si>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</si>
  <si>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t>Забележки /указания за попълване/:</t>
  </si>
  <si>
    <t>Раздел А  - ИНФОРМАЦИЯ ЗА ДЪЛГА, КОЙТО СЕ ОТЧИТА В БЮДЖЕТА</t>
  </si>
  <si>
    <t>- емисии на ценни книжа</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</si>
  <si>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сметките й за СЕС, както и за заемите между сметките й за СЕС.  </t>
    </r>
  </si>
  <si>
    <t xml:space="preserve">6. За безлихвените заеми позицията "разходи за лихви" се използва в случаите на лихви за забава (просрочие). </t>
  </si>
  <si>
    <t>2022 г.</t>
  </si>
  <si>
    <t>2023 г.</t>
  </si>
  <si>
    <t>2024 г.</t>
  </si>
  <si>
    <t>ОБЩО за Раздел А /Дълг в Бюджета/</t>
  </si>
  <si>
    <t xml:space="preserve">- разходи за лихви по финансов лизинг и търг. кредит </t>
  </si>
  <si>
    <t>Раздел Б - ИНФОРМАЦИЯ ЗА ДЪЛГА, КОЙТО СЕ ОТЧИТА В ОТЧЕТНА ГРУПА СМЕТКИ за СЕС ( заеми, отпускани по реда на ДДС 6/2011 г.)</t>
  </si>
  <si>
    <r>
      <t xml:space="preserve">намерения за сключване през 2024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</si>
  <si>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Версия за I етап</t>
  </si>
  <si>
    <t>2025 г.</t>
  </si>
  <si>
    <r>
      <t xml:space="preserve">намерения за сключване през 2023 г. на </t>
    </r>
    <r>
      <rPr>
        <b/>
        <i/>
        <sz val="12"/>
        <rFont val="Times New Roman"/>
        <family val="1"/>
        <charset val="204"/>
      </rPr>
      <t xml:space="preserve">нови </t>
    </r>
    <r>
      <rPr>
        <b/>
        <sz val="12"/>
        <rFont val="Times New Roman"/>
        <family val="1"/>
        <charset val="204"/>
      </rPr>
      <t xml:space="preserve">договори (и/или др.) с ангажименти за дълг </t>
    </r>
  </si>
  <si>
    <r>
      <t xml:space="preserve">намерения за сключване през 2025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</si>
  <si>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по сключени договори за дълг и/или др.документи към 31.12.2021 г. , от които произтичат задължения, представляващи общински дълг</t>
  </si>
  <si>
    <t>по сключени договори за дълг и/или др.документи към 31.12.2022 г. , от които произтичат задължения, представляващи общински дълг</t>
  </si>
  <si>
    <t>по сключени договори за дълг и/или др.документи към 31.12.2023 г. , от които произтичат задължения, представляващи общински дълг</t>
  </si>
  <si>
    <t>по сключени договори за дълг и/или др.документи към 31.12.2024 г. , от които произтичат задължения, представляващи общински дълг</t>
  </si>
  <si>
    <r>
      <t xml:space="preserve">1. В колона "по сключени към 31.12.2021 г. договори за дълг и/или др.документи, от които произтичат задължения, представляващи общински дълг " (колона C), на ред 14 и ред 55 ("Дълг в началото на периода"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общинския дълг (усвоена и непогасена сума) в РОД към 31.12.2021 г. (в Раздел A - за дълговете, които се отчитат в Бюджета, а в Раздел Б - за дълговете, които се отчитат в СЕС), а на редове 63 и 71 изчисленията са автоматични. В колони F, I и L, изчисленията по тези редове също са автоматични. </t>
    </r>
  </si>
  <si>
    <r>
      <t xml:space="preserve">4. В колони G, J и М се посочва информация за предвижданите за съответната година </t>
    </r>
    <r>
      <rPr>
        <b/>
        <i/>
        <sz val="12"/>
        <rFont val="Times New Roman"/>
        <family val="1"/>
        <charset val="204"/>
      </rPr>
      <t>нови</t>
    </r>
    <r>
      <rPr>
        <sz val="12"/>
        <rFont val="Times New Roman"/>
        <family val="1"/>
        <charset val="204"/>
      </rPr>
      <t xml:space="preserve"> договори за дълг (намерения за дълг). В случай, че се предвижда новият дълг да бъде погасен през следващите години (т.е. да остане с остатъчен размер към края на годината, в която ще бъде усвоен), размерът ще бъде пренесен автоматично като дълг в началото на следващата година. </t>
    </r>
  </si>
  <si>
    <r>
      <t>8. На реда "</t>
    </r>
    <r>
      <rPr>
        <b/>
        <sz val="12"/>
        <rFont val="Times New Roman"/>
        <family val="1"/>
        <charset val="204"/>
      </rPr>
      <t xml:space="preserve">задължения </t>
    </r>
    <r>
      <rPr>
        <sz val="12"/>
        <rFont val="Times New Roman"/>
        <family val="1"/>
        <charset val="204"/>
      </rPr>
      <t xml:space="preserve">по финансови лизинги и търговски кредити" се показват предвиждани за поемане </t>
    </r>
    <r>
      <rPr>
        <b/>
        <sz val="12"/>
        <rFont val="Times New Roman"/>
        <family val="1"/>
        <charset val="204"/>
      </rPr>
      <t>нови</t>
    </r>
    <r>
      <rPr>
        <sz val="12"/>
        <rFont val="Times New Roman"/>
        <family val="1"/>
        <charset val="204"/>
      </rPr>
      <t xml:space="preserve"> задължения с такъв характер.</t>
    </r>
  </si>
  <si>
    <t>(лева)</t>
  </si>
  <si>
    <t xml:space="preserve">         8. безлихвени заеми от друг първостепенен разпоредител с бюджет (напр. друга община)</t>
  </si>
  <si>
    <r>
      <t xml:space="preserve">по сключени през 2022 г. </t>
    </r>
    <r>
      <rPr>
        <b/>
        <i/>
        <sz val="12"/>
        <rFont val="Times New Roman"/>
        <family val="1"/>
        <charset val="204"/>
      </rPr>
      <t xml:space="preserve">нови </t>
    </r>
    <r>
      <rPr>
        <b/>
        <sz val="12"/>
        <rFont val="Times New Roman"/>
        <family val="1"/>
        <charset val="204"/>
      </rPr>
      <t>договори (и/или др.) с ангажименти за дълг и/или намерения за сключване през 2022 г.</t>
    </r>
  </si>
  <si>
    <r>
      <t xml:space="preserve">2. За 2022 г., на редовете </t>
    </r>
    <r>
      <rPr>
        <i/>
        <sz val="12"/>
        <rFont val="Times New Roman"/>
        <family val="1"/>
        <charset val="204"/>
      </rPr>
      <t>от</t>
    </r>
    <r>
      <rPr>
        <sz val="12"/>
        <rFont val="Times New Roman"/>
        <family val="1"/>
        <charset val="204"/>
      </rPr>
      <t xml:space="preserve"> II "Движение по дълга за периода" в колона C, се посочват съответните усвоявания и плащания (главници и разходи) по съответния вид дълг (т.е. получените заемни средства и извършените плащания по него) </t>
    </r>
    <r>
      <rPr>
        <u/>
        <sz val="12"/>
        <rFont val="Times New Roman"/>
        <family val="1"/>
        <charset val="204"/>
      </rPr>
      <t>от</t>
    </r>
    <r>
      <rPr>
        <sz val="12"/>
        <rFont val="Times New Roman"/>
        <family val="1"/>
        <charset val="204"/>
      </rPr>
      <t xml:space="preserve"> началото на 2022 г. до момента, като към тях се добавят и предвижданите такива за усвояване/плащане до края на 2022 г., съгласно погасителните планове/оценки. По тези редове </t>
    </r>
    <r>
      <rPr>
        <i/>
        <u/>
        <sz val="12"/>
        <rFont val="Times New Roman"/>
        <family val="1"/>
        <charset val="204"/>
      </rPr>
      <t>не</t>
    </r>
    <r>
      <rPr>
        <sz val="12"/>
        <rFont val="Times New Roman"/>
        <family val="1"/>
        <charset val="204"/>
      </rPr>
      <t xml:space="preserve"> се посочват средства, които вече са усвоени и погасени до 01.01.2022 г. За 2023 г., 2024 г. и 2025 г. се посочва предвижданото движение по дълга (усвоявания и плащания) за съответната година.</t>
    </r>
  </si>
  <si>
    <t>за общинския дълг (вкл. и намеренията за поемане на нов дълг) и на разходите за лихви по него за периода 2023-2025 г. на община  ВЕЛИКО ТЪРНОВО</t>
  </si>
  <si>
    <t>Изготвил: Р. Колева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</si>
</sst>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
      <u/>
      <sz val="10"/>
      <color indexed="81"/>
      <name val="Tahoma"/>
      <family val="2"/>
      <charset val="204"/>
    </font>
    <font>
      <i/>
      <u/>
      <sz val="10"/>
      <color indexed="81"/>
      <name val="Tahoma"/>
      <family val="2"/>
      <charset val="204"/>
    </font>
    <font>
      <i/>
      <u/>
      <sz val="12"/>
      <name val="Times New Roman"/>
      <family val="1"/>
      <charset val="204"/>
    </font>
    <font>
      <b/>
      <i/>
      <u/>
      <sz val="1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6">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13" fillId="0" borderId="10" xfId="1" applyFont="1" applyBorder="1" applyProtection="1">
      <protection locked="0"/>
    </xf>
    <xf numFmtId="3" fontId="8" fillId="0" borderId="24"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3" fontId="5" fillId="2" borderId="29" xfId="1" applyNumberFormat="1" applyFont="1" applyFill="1" applyBorder="1" applyProtection="1">
      <protection locked="0"/>
    </xf>
    <xf numFmtId="3" fontId="5" fillId="2" borderId="6" xfId="1" applyNumberFormat="1" applyFont="1" applyFill="1" applyBorder="1" applyProtection="1">
      <protection locked="0"/>
    </xf>
    <xf numFmtId="0" fontId="24" fillId="0" borderId="0" xfId="1" applyFont="1" applyBorder="1" applyAlignment="1">
      <alignment horizontal="right"/>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8" xfId="1" applyNumberFormat="1" applyFont="1" applyFill="1" applyBorder="1"/>
    <xf numFmtId="0" fontId="8" fillId="3" borderId="4" xfId="1" applyFont="1" applyFill="1" applyBorder="1" applyAlignment="1">
      <alignment horizontal="left" vertical="justify"/>
    </xf>
    <xf numFmtId="3" fontId="8" fillId="3" borderId="3" xfId="1" applyNumberFormat="1" applyFont="1" applyFill="1" applyBorder="1"/>
    <xf numFmtId="0" fontId="5" fillId="3" borderId="4" xfId="1" applyFont="1" applyFill="1" applyBorder="1" applyAlignment="1">
      <alignment vertical="justify"/>
    </xf>
    <xf numFmtId="3" fontId="5" fillId="3" borderId="3" xfId="1" applyNumberFormat="1" applyFont="1" applyFill="1" applyBorder="1"/>
    <xf numFmtId="3" fontId="8" fillId="3" borderId="6" xfId="1" applyNumberFormat="1" applyFont="1" applyFill="1" applyBorder="1"/>
    <xf numFmtId="3" fontId="8" fillId="3" borderId="2" xfId="1" applyNumberFormat="1" applyFont="1" applyFill="1" applyBorder="1"/>
    <xf numFmtId="3" fontId="5" fillId="3" borderId="2" xfId="1" applyNumberFormat="1" applyFont="1" applyFill="1" applyBorder="1"/>
    <xf numFmtId="3" fontId="8" fillId="3" borderId="9" xfId="1" applyNumberFormat="1" applyFont="1" applyFill="1" applyBorder="1" applyAlignment="1">
      <alignment horizontal="center"/>
    </xf>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3" fontId="8" fillId="3" borderId="11" xfId="1" applyNumberFormat="1" applyFont="1" applyFill="1" applyBorder="1"/>
    <xf numFmtId="3" fontId="8" fillId="3" borderId="10" xfId="1" applyNumberFormat="1" applyFont="1" applyFill="1" applyBorder="1"/>
    <xf numFmtId="3" fontId="8" fillId="3" borderId="28" xfId="1" applyNumberFormat="1" applyFont="1" applyFill="1" applyBorder="1"/>
    <xf numFmtId="3" fontId="8" fillId="3" borderId="15" xfId="1" applyNumberFormat="1" applyFont="1" applyFill="1" applyBorder="1"/>
    <xf numFmtId="0" fontId="8" fillId="3" borderId="25" xfId="1" applyFont="1" applyFill="1" applyBorder="1" applyAlignment="1">
      <alignment horizontal="left" vertical="justify"/>
    </xf>
    <xf numFmtId="3" fontId="8" fillId="3" borderId="27" xfId="1" applyNumberFormat="1" applyFont="1" applyFill="1" applyBorder="1"/>
    <xf numFmtId="3" fontId="8" fillId="3" borderId="26" xfId="1" applyNumberFormat="1" applyFont="1" applyFill="1" applyBorder="1"/>
    <xf numFmtId="3" fontId="8" fillId="3" borderId="1" xfId="1" applyNumberFormat="1" applyFont="1" applyFill="1" applyBorder="1"/>
    <xf numFmtId="0" fontId="8" fillId="3" borderId="5" xfId="1" quotePrefix="1" applyFont="1" applyFill="1" applyBorder="1" applyAlignment="1">
      <alignment vertical="justify"/>
    </xf>
    <xf numFmtId="0" fontId="9" fillId="3" borderId="0" xfId="1" applyFont="1" applyFill="1" applyAlignment="1">
      <alignment horizontal="left"/>
    </xf>
    <xf numFmtId="0" fontId="5" fillId="0" borderId="0" xfId="1" applyFont="1" applyAlignment="1">
      <alignment horizontal="left" wrapText="1"/>
    </xf>
    <xf numFmtId="0" fontId="0" fillId="0" borderId="0" xfId="0" applyAlignment="1">
      <alignment horizontal="left" wrapText="1"/>
    </xf>
    <xf numFmtId="0" fontId="8" fillId="3" borderId="18" xfId="1" applyFont="1" applyFill="1" applyBorder="1" applyAlignment="1">
      <alignment horizontal="left" vertical="justify"/>
    </xf>
    <xf numFmtId="0" fontId="8" fillId="3" borderId="20" xfId="1" applyFont="1" applyFill="1" applyBorder="1" applyAlignment="1">
      <alignment horizontal="left" vertical="justify"/>
    </xf>
    <xf numFmtId="0" fontId="20" fillId="3" borderId="19"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8" fillId="3" borderId="17" xfId="1" applyFont="1" applyFill="1" applyBorder="1" applyAlignment="1">
      <alignment horizontal="left" vertical="justify"/>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9" fillId="3" borderId="22"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17" xfId="1" applyFont="1" applyFill="1" applyBorder="1" applyAlignment="1">
      <alignment horizontal="left" vertical="center" wrapText="1"/>
    </xf>
    <xf numFmtId="0" fontId="17"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20" fillId="3" borderId="19" xfId="1" applyFont="1" applyFill="1" applyBorder="1" applyAlignment="1">
      <alignment horizontal="center" vertical="center"/>
    </xf>
    <xf numFmtId="0" fontId="20" fillId="3" borderId="14" xfId="1" applyFont="1" applyFill="1" applyBorder="1" applyAlignment="1">
      <alignment horizontal="center" vertical="center"/>
    </xf>
  </cellXfs>
  <cellStyles count="2">
    <cellStyle name="Normal 2" xfId="1"/>
    <cellStyle name="Нормален" xfId="0" builtinId="0"/>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92"/>
  <sheetViews>
    <sheetView tabSelected="1" zoomScale="80" zoomScaleNormal="80" workbookViewId="0">
      <pane ySplit="12" topLeftCell="A76" activePane="bottomLeft" state="frozen"/>
      <selection pane="bottomLeft" activeCell="F94" sqref="F94"/>
    </sheetView>
  </sheetViews>
  <sheetFormatPr defaultRowHeight="12.75" x14ac:dyDescent="0.2"/>
  <cols>
    <col min="1" max="1" width="57.7109375" style="1" customWidth="1"/>
    <col min="2" max="2" width="17.140625" style="1" customWidth="1"/>
    <col min="3" max="3" width="22.140625" style="1" customWidth="1"/>
    <col min="4" max="4" width="16.7109375" style="1" customWidth="1"/>
    <col min="5" max="5" width="16.140625" style="1" customWidth="1"/>
    <col min="6" max="6" width="23.7109375" style="1" customWidth="1"/>
    <col min="7" max="7" width="14.7109375" style="1" customWidth="1"/>
    <col min="8" max="8" width="17" style="1" customWidth="1"/>
    <col min="9" max="9" width="22.28515625" style="1" customWidth="1"/>
    <col min="10" max="10" width="15.140625" style="1" customWidth="1"/>
    <col min="11" max="11" width="16.85546875" style="1" customWidth="1"/>
    <col min="12" max="12" width="23.85546875" style="1" customWidth="1"/>
    <col min="13" max="13" width="14.42578125" style="1" customWidth="1"/>
    <col min="14" max="262" width="9.140625" style="1"/>
    <col min="263" max="263" width="30.42578125" style="1" customWidth="1"/>
    <col min="264" max="269" width="16.85546875" style="1" customWidth="1"/>
    <col min="270" max="518" width="9.140625" style="1"/>
    <col min="519" max="519" width="30.42578125" style="1" customWidth="1"/>
    <col min="520" max="525" width="16.85546875" style="1" customWidth="1"/>
    <col min="526" max="774" width="9.140625" style="1"/>
    <col min="775" max="775" width="30.42578125" style="1" customWidth="1"/>
    <col min="776" max="781" width="16.85546875" style="1" customWidth="1"/>
    <col min="782" max="1030" width="9.140625" style="1"/>
    <col min="1031" max="1031" width="30.42578125" style="1" customWidth="1"/>
    <col min="1032" max="1037" width="16.85546875" style="1" customWidth="1"/>
    <col min="1038" max="1286" width="9.140625" style="1"/>
    <col min="1287" max="1287" width="30.42578125" style="1" customWidth="1"/>
    <col min="1288" max="1293" width="16.85546875" style="1" customWidth="1"/>
    <col min="1294" max="1542" width="9.140625" style="1"/>
    <col min="1543" max="1543" width="30.42578125" style="1" customWidth="1"/>
    <col min="1544" max="1549" width="16.85546875" style="1" customWidth="1"/>
    <col min="1550" max="1798" width="9.140625" style="1"/>
    <col min="1799" max="1799" width="30.42578125" style="1" customWidth="1"/>
    <col min="1800" max="1805" width="16.85546875" style="1" customWidth="1"/>
    <col min="1806" max="2054" width="9.140625" style="1"/>
    <col min="2055" max="2055" width="30.42578125" style="1" customWidth="1"/>
    <col min="2056" max="2061" width="16.85546875" style="1" customWidth="1"/>
    <col min="2062" max="2310" width="9.140625" style="1"/>
    <col min="2311" max="2311" width="30.42578125" style="1" customWidth="1"/>
    <col min="2312" max="2317" width="16.85546875" style="1" customWidth="1"/>
    <col min="2318" max="2566" width="9.140625" style="1"/>
    <col min="2567" max="2567" width="30.42578125" style="1" customWidth="1"/>
    <col min="2568" max="2573" width="16.85546875" style="1" customWidth="1"/>
    <col min="2574" max="2822" width="9.140625" style="1"/>
    <col min="2823" max="2823" width="30.42578125" style="1" customWidth="1"/>
    <col min="2824" max="2829" width="16.85546875" style="1" customWidth="1"/>
    <col min="2830" max="3078" width="9.140625" style="1"/>
    <col min="3079" max="3079" width="30.42578125" style="1" customWidth="1"/>
    <col min="3080" max="3085" width="16.85546875" style="1" customWidth="1"/>
    <col min="3086" max="3334" width="9.140625" style="1"/>
    <col min="3335" max="3335" width="30.42578125" style="1" customWidth="1"/>
    <col min="3336" max="3341" width="16.85546875" style="1" customWidth="1"/>
    <col min="3342" max="3590" width="9.140625" style="1"/>
    <col min="3591" max="3591" width="30.42578125" style="1" customWidth="1"/>
    <col min="3592" max="3597" width="16.85546875" style="1" customWidth="1"/>
    <col min="3598" max="3846" width="9.140625" style="1"/>
    <col min="3847" max="3847" width="30.42578125" style="1" customWidth="1"/>
    <col min="3848" max="3853" width="16.85546875" style="1" customWidth="1"/>
    <col min="3854" max="4102" width="9.140625" style="1"/>
    <col min="4103" max="4103" width="30.42578125" style="1" customWidth="1"/>
    <col min="4104" max="4109" width="16.85546875" style="1" customWidth="1"/>
    <col min="4110" max="4358" width="9.140625" style="1"/>
    <col min="4359" max="4359" width="30.42578125" style="1" customWidth="1"/>
    <col min="4360" max="4365" width="16.85546875" style="1" customWidth="1"/>
    <col min="4366" max="4614" width="9.140625" style="1"/>
    <col min="4615" max="4615" width="30.42578125" style="1" customWidth="1"/>
    <col min="4616" max="4621" width="16.85546875" style="1" customWidth="1"/>
    <col min="4622" max="4870" width="9.140625" style="1"/>
    <col min="4871" max="4871" width="30.42578125" style="1" customWidth="1"/>
    <col min="4872" max="4877" width="16.85546875" style="1" customWidth="1"/>
    <col min="4878" max="5126" width="9.140625" style="1"/>
    <col min="5127" max="5127" width="30.42578125" style="1" customWidth="1"/>
    <col min="5128" max="5133" width="16.85546875" style="1" customWidth="1"/>
    <col min="5134" max="5382" width="9.140625" style="1"/>
    <col min="5383" max="5383" width="30.42578125" style="1" customWidth="1"/>
    <col min="5384" max="5389" width="16.85546875" style="1" customWidth="1"/>
    <col min="5390" max="5638" width="9.140625" style="1"/>
    <col min="5639" max="5639" width="30.42578125" style="1" customWidth="1"/>
    <col min="5640" max="5645" width="16.85546875" style="1" customWidth="1"/>
    <col min="5646" max="5894" width="9.140625" style="1"/>
    <col min="5895" max="5895" width="30.42578125" style="1" customWidth="1"/>
    <col min="5896" max="5901" width="16.85546875" style="1" customWidth="1"/>
    <col min="5902" max="6150" width="9.140625" style="1"/>
    <col min="6151" max="6151" width="30.42578125" style="1" customWidth="1"/>
    <col min="6152" max="6157" width="16.85546875" style="1" customWidth="1"/>
    <col min="6158" max="6406" width="9.140625" style="1"/>
    <col min="6407" max="6407" width="30.42578125" style="1" customWidth="1"/>
    <col min="6408" max="6413" width="16.85546875" style="1" customWidth="1"/>
    <col min="6414" max="6662" width="9.140625" style="1"/>
    <col min="6663" max="6663" width="30.42578125" style="1" customWidth="1"/>
    <col min="6664" max="6669" width="16.85546875" style="1" customWidth="1"/>
    <col min="6670" max="6918" width="9.140625" style="1"/>
    <col min="6919" max="6919" width="30.42578125" style="1" customWidth="1"/>
    <col min="6920" max="6925" width="16.85546875" style="1" customWidth="1"/>
    <col min="6926" max="7174" width="9.140625" style="1"/>
    <col min="7175" max="7175" width="30.42578125" style="1" customWidth="1"/>
    <col min="7176" max="7181" width="16.85546875" style="1" customWidth="1"/>
    <col min="7182" max="7430" width="9.140625" style="1"/>
    <col min="7431" max="7431" width="30.42578125" style="1" customWidth="1"/>
    <col min="7432" max="7437" width="16.85546875" style="1" customWidth="1"/>
    <col min="7438" max="7686" width="9.140625" style="1"/>
    <col min="7687" max="7687" width="30.42578125" style="1" customWidth="1"/>
    <col min="7688" max="7693" width="16.85546875" style="1" customWidth="1"/>
    <col min="7694" max="7942" width="9.140625" style="1"/>
    <col min="7943" max="7943" width="30.42578125" style="1" customWidth="1"/>
    <col min="7944" max="7949" width="16.85546875" style="1" customWidth="1"/>
    <col min="7950" max="8198" width="9.140625" style="1"/>
    <col min="8199" max="8199" width="30.42578125" style="1" customWidth="1"/>
    <col min="8200" max="8205" width="16.85546875" style="1" customWidth="1"/>
    <col min="8206" max="8454" width="9.140625" style="1"/>
    <col min="8455" max="8455" width="30.42578125" style="1" customWidth="1"/>
    <col min="8456" max="8461" width="16.85546875" style="1" customWidth="1"/>
    <col min="8462" max="8710" width="9.140625" style="1"/>
    <col min="8711" max="8711" width="30.42578125" style="1" customWidth="1"/>
    <col min="8712" max="8717" width="16.85546875" style="1" customWidth="1"/>
    <col min="8718" max="8966" width="9.140625" style="1"/>
    <col min="8967" max="8967" width="30.42578125" style="1" customWidth="1"/>
    <col min="8968" max="8973" width="16.85546875" style="1" customWidth="1"/>
    <col min="8974" max="9222" width="9.140625" style="1"/>
    <col min="9223" max="9223" width="30.42578125" style="1" customWidth="1"/>
    <col min="9224" max="9229" width="16.85546875" style="1" customWidth="1"/>
    <col min="9230" max="9478" width="9.140625" style="1"/>
    <col min="9479" max="9479" width="30.42578125" style="1" customWidth="1"/>
    <col min="9480" max="9485" width="16.85546875" style="1" customWidth="1"/>
    <col min="9486" max="9734" width="9.140625" style="1"/>
    <col min="9735" max="9735" width="30.42578125" style="1" customWidth="1"/>
    <col min="9736" max="9741" width="16.85546875" style="1" customWidth="1"/>
    <col min="9742" max="9990" width="9.140625" style="1"/>
    <col min="9991" max="9991" width="30.42578125" style="1" customWidth="1"/>
    <col min="9992" max="9997" width="16.85546875" style="1" customWidth="1"/>
    <col min="9998" max="10246" width="9.140625" style="1"/>
    <col min="10247" max="10247" width="30.42578125" style="1" customWidth="1"/>
    <col min="10248" max="10253" width="16.85546875" style="1" customWidth="1"/>
    <col min="10254" max="10502" width="9.140625" style="1"/>
    <col min="10503" max="10503" width="30.42578125" style="1" customWidth="1"/>
    <col min="10504" max="10509" width="16.85546875" style="1" customWidth="1"/>
    <col min="10510" max="10758" width="9.140625" style="1"/>
    <col min="10759" max="10759" width="30.42578125" style="1" customWidth="1"/>
    <col min="10760" max="10765" width="16.85546875" style="1" customWidth="1"/>
    <col min="10766" max="11014" width="9.140625" style="1"/>
    <col min="11015" max="11015" width="30.42578125" style="1" customWidth="1"/>
    <col min="11016" max="11021" width="16.85546875" style="1" customWidth="1"/>
    <col min="11022" max="11270" width="9.140625" style="1"/>
    <col min="11271" max="11271" width="30.42578125" style="1" customWidth="1"/>
    <col min="11272" max="11277" width="16.85546875" style="1" customWidth="1"/>
    <col min="11278" max="11526" width="9.140625" style="1"/>
    <col min="11527" max="11527" width="30.42578125" style="1" customWidth="1"/>
    <col min="11528" max="11533" width="16.85546875" style="1" customWidth="1"/>
    <col min="11534" max="11782" width="9.140625" style="1"/>
    <col min="11783" max="11783" width="30.42578125" style="1" customWidth="1"/>
    <col min="11784" max="11789" width="16.85546875" style="1" customWidth="1"/>
    <col min="11790" max="12038" width="9.140625" style="1"/>
    <col min="12039" max="12039" width="30.42578125" style="1" customWidth="1"/>
    <col min="12040" max="12045" width="16.85546875" style="1" customWidth="1"/>
    <col min="12046" max="12294" width="9.140625" style="1"/>
    <col min="12295" max="12295" width="30.42578125" style="1" customWidth="1"/>
    <col min="12296" max="12301" width="16.85546875" style="1" customWidth="1"/>
    <col min="12302" max="12550" width="9.140625" style="1"/>
    <col min="12551" max="12551" width="30.42578125" style="1" customWidth="1"/>
    <col min="12552" max="12557" width="16.85546875" style="1" customWidth="1"/>
    <col min="12558" max="12806" width="9.140625" style="1"/>
    <col min="12807" max="12807" width="30.42578125" style="1" customWidth="1"/>
    <col min="12808" max="12813" width="16.85546875" style="1" customWidth="1"/>
    <col min="12814" max="13062" width="9.140625" style="1"/>
    <col min="13063" max="13063" width="30.42578125" style="1" customWidth="1"/>
    <col min="13064" max="13069" width="16.85546875" style="1" customWidth="1"/>
    <col min="13070" max="13318" width="9.140625" style="1"/>
    <col min="13319" max="13319" width="30.42578125" style="1" customWidth="1"/>
    <col min="13320" max="13325" width="16.85546875" style="1" customWidth="1"/>
    <col min="13326" max="13574" width="9.140625" style="1"/>
    <col min="13575" max="13575" width="30.42578125" style="1" customWidth="1"/>
    <col min="13576" max="13581" width="16.85546875" style="1" customWidth="1"/>
    <col min="13582" max="13830" width="9.140625" style="1"/>
    <col min="13831" max="13831" width="30.42578125" style="1" customWidth="1"/>
    <col min="13832" max="13837" width="16.85546875" style="1" customWidth="1"/>
    <col min="13838" max="14086" width="9.140625" style="1"/>
    <col min="14087" max="14087" width="30.42578125" style="1" customWidth="1"/>
    <col min="14088" max="14093" width="16.85546875" style="1" customWidth="1"/>
    <col min="14094" max="14342" width="9.140625" style="1"/>
    <col min="14343" max="14343" width="30.42578125" style="1" customWidth="1"/>
    <col min="14344" max="14349" width="16.85546875" style="1" customWidth="1"/>
    <col min="14350" max="14598" width="9.140625" style="1"/>
    <col min="14599" max="14599" width="30.42578125" style="1" customWidth="1"/>
    <col min="14600" max="14605" width="16.85546875" style="1" customWidth="1"/>
    <col min="14606" max="14854" width="9.140625" style="1"/>
    <col min="14855" max="14855" width="30.42578125" style="1" customWidth="1"/>
    <col min="14856" max="14861" width="16.85546875" style="1" customWidth="1"/>
    <col min="14862" max="15110" width="9.140625" style="1"/>
    <col min="15111" max="15111" width="30.42578125" style="1" customWidth="1"/>
    <col min="15112" max="15117" width="16.85546875" style="1" customWidth="1"/>
    <col min="15118" max="15366" width="9.140625" style="1"/>
    <col min="15367" max="15367" width="30.42578125" style="1" customWidth="1"/>
    <col min="15368" max="15373" width="16.85546875" style="1" customWidth="1"/>
    <col min="15374" max="15622" width="9.140625" style="1"/>
    <col min="15623" max="15623" width="30.42578125" style="1" customWidth="1"/>
    <col min="15624" max="15629" width="16.85546875" style="1" customWidth="1"/>
    <col min="15630" max="15878" width="9.140625" style="1"/>
    <col min="15879" max="15879" width="30.42578125" style="1" customWidth="1"/>
    <col min="15880" max="15885" width="16.85546875" style="1" customWidth="1"/>
    <col min="15886" max="16134" width="9.140625" style="1"/>
    <col min="16135" max="16135" width="30.42578125" style="1" customWidth="1"/>
    <col min="16136" max="16141" width="16.85546875" style="1" customWidth="1"/>
    <col min="16142" max="16384" width="9.140625" style="1"/>
  </cols>
  <sheetData>
    <row r="3" spans="1:13" ht="18.75" customHeight="1" x14ac:dyDescent="0.3">
      <c r="L3" s="67" t="s">
        <v>29</v>
      </c>
      <c r="M3" s="67"/>
    </row>
    <row r="4" spans="1:13" ht="18.75" x14ac:dyDescent="0.3">
      <c r="A4" s="68" t="s">
        <v>28</v>
      </c>
      <c r="B4" s="68"/>
      <c r="C4" s="68"/>
      <c r="D4" s="68"/>
      <c r="E4" s="68"/>
      <c r="F4" s="68"/>
      <c r="G4" s="68"/>
      <c r="H4" s="68"/>
      <c r="I4" s="68"/>
      <c r="J4" s="68"/>
      <c r="K4" s="68"/>
      <c r="L4" s="68"/>
      <c r="M4" s="68"/>
    </row>
    <row r="5" spans="1:13" ht="16.5" x14ac:dyDescent="0.25">
      <c r="A5" s="69" t="s">
        <v>64</v>
      </c>
      <c r="B5" s="69"/>
      <c r="C5" s="69"/>
      <c r="D5" s="69"/>
      <c r="E5" s="69"/>
      <c r="F5" s="69"/>
      <c r="G5" s="69"/>
      <c r="H5" s="69"/>
      <c r="I5" s="69"/>
      <c r="J5" s="69"/>
      <c r="K5" s="69"/>
      <c r="L5" s="69"/>
      <c r="M5" s="69"/>
    </row>
    <row r="6" spans="1:13" ht="17.25" thickBot="1" x14ac:dyDescent="0.3">
      <c r="A6" s="70"/>
      <c r="B6" s="70"/>
      <c r="C6" s="70"/>
      <c r="D6" s="70"/>
      <c r="E6" s="70"/>
      <c r="F6" s="70"/>
      <c r="G6" s="70"/>
      <c r="H6" s="70"/>
      <c r="I6" s="70"/>
      <c r="J6" s="70"/>
      <c r="K6" s="70"/>
      <c r="L6" s="70"/>
      <c r="M6" s="70"/>
    </row>
    <row r="7" spans="1:13" s="11" customFormat="1" ht="17.25" thickBot="1" x14ac:dyDescent="0.3">
      <c r="A7" s="12"/>
      <c r="B7" s="12"/>
      <c r="C7" s="12"/>
      <c r="D7" s="12"/>
      <c r="E7" s="12"/>
      <c r="F7" s="12"/>
      <c r="G7" s="12"/>
      <c r="H7" s="12"/>
      <c r="I7" s="12"/>
      <c r="J7" s="12"/>
      <c r="K7" s="70" t="s">
        <v>27</v>
      </c>
      <c r="L7" s="71"/>
      <c r="M7" s="16">
        <v>5401</v>
      </c>
    </row>
    <row r="8" spans="1:13" s="11" customFormat="1" ht="16.5" x14ac:dyDescent="0.25">
      <c r="A8" s="53" t="s">
        <v>49</v>
      </c>
      <c r="B8" s="12"/>
      <c r="C8" s="12"/>
      <c r="D8" s="12"/>
      <c r="E8" s="12"/>
      <c r="F8" s="12"/>
      <c r="G8" s="12"/>
      <c r="H8" s="12"/>
      <c r="I8" s="12"/>
      <c r="J8" s="12"/>
      <c r="K8" s="14"/>
      <c r="L8" s="15"/>
      <c r="M8" s="13"/>
    </row>
    <row r="9" spans="1:13" s="11" customFormat="1" x14ac:dyDescent="0.2"/>
    <row r="10" spans="1:13" s="11" customFormat="1" ht="18" thickBot="1" x14ac:dyDescent="0.35">
      <c r="M10" s="27" t="s">
        <v>60</v>
      </c>
    </row>
    <row r="11" spans="1:13" ht="15.75" x14ac:dyDescent="0.2">
      <c r="A11" s="72" t="s">
        <v>26</v>
      </c>
      <c r="B11" s="74" t="s">
        <v>42</v>
      </c>
      <c r="C11" s="56" t="s">
        <v>25</v>
      </c>
      <c r="D11" s="57"/>
      <c r="E11" s="58" t="s">
        <v>43</v>
      </c>
      <c r="F11" s="56" t="s">
        <v>25</v>
      </c>
      <c r="G11" s="57"/>
      <c r="H11" s="58" t="s">
        <v>44</v>
      </c>
      <c r="I11" s="56" t="s">
        <v>25</v>
      </c>
      <c r="J11" s="57"/>
      <c r="K11" s="58" t="s">
        <v>50</v>
      </c>
      <c r="L11" s="56" t="s">
        <v>25</v>
      </c>
      <c r="M11" s="60"/>
    </row>
    <row r="12" spans="1:13" ht="162.75" customHeight="1" thickBot="1" x14ac:dyDescent="0.25">
      <c r="A12" s="73"/>
      <c r="B12" s="75"/>
      <c r="C12" s="28" t="s">
        <v>53</v>
      </c>
      <c r="D12" s="28" t="s">
        <v>62</v>
      </c>
      <c r="E12" s="59"/>
      <c r="F12" s="28" t="s">
        <v>54</v>
      </c>
      <c r="G12" s="28" t="s">
        <v>51</v>
      </c>
      <c r="H12" s="59"/>
      <c r="I12" s="28" t="s">
        <v>55</v>
      </c>
      <c r="J12" s="28" t="s">
        <v>48</v>
      </c>
      <c r="K12" s="59"/>
      <c r="L12" s="28" t="s">
        <v>56</v>
      </c>
      <c r="M12" s="28" t="s">
        <v>52</v>
      </c>
    </row>
    <row r="13" spans="1:13" ht="32.25" customHeight="1" x14ac:dyDescent="0.2">
      <c r="A13" s="61" t="s">
        <v>38</v>
      </c>
      <c r="B13" s="62"/>
      <c r="C13" s="62"/>
      <c r="D13" s="62"/>
      <c r="E13" s="62"/>
      <c r="F13" s="62"/>
      <c r="G13" s="62"/>
      <c r="H13" s="62"/>
      <c r="I13" s="62"/>
      <c r="J13" s="62"/>
      <c r="K13" s="62"/>
      <c r="L13" s="62"/>
      <c r="M13" s="63"/>
    </row>
    <row r="14" spans="1:13" ht="21" customHeight="1" thickBot="1" x14ac:dyDescent="0.3">
      <c r="A14" s="29" t="s">
        <v>6</v>
      </c>
      <c r="B14" s="30">
        <f>+C14</f>
        <v>1925442</v>
      </c>
      <c r="C14" s="17">
        <f>1353843+272762+298837</f>
        <v>1925442</v>
      </c>
      <c r="D14" s="38" t="s">
        <v>5</v>
      </c>
      <c r="E14" s="35">
        <f>+F14</f>
        <v>15857537</v>
      </c>
      <c r="F14" s="35">
        <f>+B53</f>
        <v>15857537</v>
      </c>
      <c r="G14" s="39" t="s">
        <v>5</v>
      </c>
      <c r="H14" s="35">
        <f>+I14</f>
        <v>13618907</v>
      </c>
      <c r="I14" s="30">
        <f>+E53</f>
        <v>13618907</v>
      </c>
      <c r="J14" s="39" t="s">
        <v>5</v>
      </c>
      <c r="K14" s="35">
        <f>+L14</f>
        <v>13189039</v>
      </c>
      <c r="L14" s="30">
        <f>+H53</f>
        <v>13189039</v>
      </c>
      <c r="M14" s="40" t="s">
        <v>5</v>
      </c>
    </row>
    <row r="15" spans="1:13" ht="21" customHeight="1" x14ac:dyDescent="0.25">
      <c r="A15" s="31" t="s">
        <v>30</v>
      </c>
      <c r="B15" s="32">
        <f t="shared" ref="B15:B53" si="0">+C15+D15</f>
        <v>13932095</v>
      </c>
      <c r="C15" s="35">
        <f>+C16+C20+C24+C28+C32+C36+C40+C44+C48</f>
        <v>-399861</v>
      </c>
      <c r="D15" s="32">
        <f>+D16+D20+D24+D28+D32+D36+D40+D44+D48</f>
        <v>14331956</v>
      </c>
      <c r="E15" s="32">
        <f t="shared" ref="E15:E53" si="1">+F15+G15</f>
        <v>-2238630</v>
      </c>
      <c r="F15" s="32">
        <f>+F16+F20+F24+F28+F32+F36+F40+F44+F48</f>
        <v>-3238630</v>
      </c>
      <c r="G15" s="32">
        <f>+G16+G20+G24+G28+G32+G36+G40+G44+G48</f>
        <v>1000000</v>
      </c>
      <c r="H15" s="32">
        <f t="shared" ref="H15:H53" si="2">+I15+J15</f>
        <v>-429868</v>
      </c>
      <c r="I15" s="32">
        <f>+I16+I20+I24+I28+I32+I36+I40+I44+I48</f>
        <v>-1429868</v>
      </c>
      <c r="J15" s="32">
        <f>+J16+J20+J24+J28+J32+J36+J40+J44+J48</f>
        <v>1000000</v>
      </c>
      <c r="K15" s="32">
        <f t="shared" ref="K15:K53" si="3">+L15+M15</f>
        <v>-719868</v>
      </c>
      <c r="L15" s="32">
        <f>+L16+L20+L24+L28+L32+L36+L40+L44+L48</f>
        <v>-1719868</v>
      </c>
      <c r="M15" s="36">
        <f>+M16+M20+M24+M28+M32+M36+M40+M44+M48</f>
        <v>1000000</v>
      </c>
    </row>
    <row r="16" spans="1:13" ht="21" customHeight="1" x14ac:dyDescent="0.25">
      <c r="A16" s="33" t="s">
        <v>24</v>
      </c>
      <c r="B16" s="34">
        <f t="shared" si="0"/>
        <v>0</v>
      </c>
      <c r="C16" s="34">
        <f>+C17-C18</f>
        <v>0</v>
      </c>
      <c r="D16" s="34">
        <f>+D17-D18</f>
        <v>0</v>
      </c>
      <c r="E16" s="34">
        <f t="shared" si="1"/>
        <v>0</v>
      </c>
      <c r="F16" s="34">
        <f>+F17-F18</f>
        <v>0</v>
      </c>
      <c r="G16" s="34">
        <f>+G17-G18</f>
        <v>0</v>
      </c>
      <c r="H16" s="34">
        <f t="shared" si="2"/>
        <v>0</v>
      </c>
      <c r="I16" s="34">
        <f>+I17-I18</f>
        <v>0</v>
      </c>
      <c r="J16" s="34">
        <f>+J17-J18</f>
        <v>0</v>
      </c>
      <c r="K16" s="34">
        <f t="shared" si="3"/>
        <v>0</v>
      </c>
      <c r="L16" s="34">
        <f>+L17-L18</f>
        <v>0</v>
      </c>
      <c r="M16" s="37">
        <f>+M17-M18</f>
        <v>0</v>
      </c>
    </row>
    <row r="17" spans="1:13" ht="21" customHeight="1" x14ac:dyDescent="0.25">
      <c r="A17" s="10" t="s">
        <v>39</v>
      </c>
      <c r="B17" s="34">
        <f t="shared" si="0"/>
        <v>0</v>
      </c>
      <c r="C17" s="18"/>
      <c r="D17" s="18"/>
      <c r="E17" s="34">
        <f t="shared" si="1"/>
        <v>0</v>
      </c>
      <c r="F17" s="18"/>
      <c r="G17" s="18"/>
      <c r="H17" s="34">
        <f t="shared" si="2"/>
        <v>0</v>
      </c>
      <c r="I17" s="19"/>
      <c r="J17" s="19"/>
      <c r="K17" s="34">
        <f t="shared" si="3"/>
        <v>0</v>
      </c>
      <c r="L17" s="19"/>
      <c r="M17" s="20"/>
    </row>
    <row r="18" spans="1:13" ht="21" customHeight="1" x14ac:dyDescent="0.25">
      <c r="A18" s="10" t="s">
        <v>23</v>
      </c>
      <c r="B18" s="34">
        <f t="shared" si="0"/>
        <v>0</v>
      </c>
      <c r="C18" s="18"/>
      <c r="D18" s="18"/>
      <c r="E18" s="34">
        <f t="shared" si="1"/>
        <v>0</v>
      </c>
      <c r="F18" s="18"/>
      <c r="G18" s="18"/>
      <c r="H18" s="34">
        <f t="shared" si="2"/>
        <v>0</v>
      </c>
      <c r="I18" s="19"/>
      <c r="J18" s="19"/>
      <c r="K18" s="34">
        <f t="shared" si="3"/>
        <v>0</v>
      </c>
      <c r="L18" s="19"/>
      <c r="M18" s="20"/>
    </row>
    <row r="19" spans="1:13" ht="21" customHeight="1" x14ac:dyDescent="0.25">
      <c r="A19" s="10" t="s">
        <v>22</v>
      </c>
      <c r="B19" s="34">
        <f t="shared" si="0"/>
        <v>0</v>
      </c>
      <c r="C19" s="18"/>
      <c r="D19" s="18"/>
      <c r="E19" s="34">
        <f t="shared" si="1"/>
        <v>0</v>
      </c>
      <c r="F19" s="18"/>
      <c r="G19" s="18"/>
      <c r="H19" s="34">
        <f t="shared" si="2"/>
        <v>0</v>
      </c>
      <c r="I19" s="19"/>
      <c r="J19" s="19"/>
      <c r="K19" s="34">
        <f t="shared" si="3"/>
        <v>0</v>
      </c>
      <c r="L19" s="19"/>
      <c r="M19" s="20"/>
    </row>
    <row r="20" spans="1:13" ht="21" customHeight="1" x14ac:dyDescent="0.25">
      <c r="A20" s="33" t="s">
        <v>21</v>
      </c>
      <c r="B20" s="34">
        <f t="shared" si="0"/>
        <v>0</v>
      </c>
      <c r="C20" s="34">
        <f>+C21-C22</f>
        <v>0</v>
      </c>
      <c r="D20" s="34">
        <f>+D21-D22</f>
        <v>0</v>
      </c>
      <c r="E20" s="34">
        <f t="shared" si="1"/>
        <v>0</v>
      </c>
      <c r="F20" s="34">
        <f>+F21-F22</f>
        <v>0</v>
      </c>
      <c r="G20" s="34">
        <f>+G21-G22</f>
        <v>0</v>
      </c>
      <c r="H20" s="34">
        <f t="shared" si="2"/>
        <v>0</v>
      </c>
      <c r="I20" s="34">
        <f>+I21-I22</f>
        <v>0</v>
      </c>
      <c r="J20" s="34">
        <f>+J21-J22</f>
        <v>0</v>
      </c>
      <c r="K20" s="34">
        <f t="shared" si="3"/>
        <v>0</v>
      </c>
      <c r="L20" s="34">
        <f>+L21-L22</f>
        <v>0</v>
      </c>
      <c r="M20" s="37">
        <f>+M21-M22</f>
        <v>0</v>
      </c>
    </row>
    <row r="21" spans="1:13" ht="21" customHeight="1" x14ac:dyDescent="0.25">
      <c r="A21" s="10" t="s">
        <v>11</v>
      </c>
      <c r="B21" s="34">
        <f t="shared" si="0"/>
        <v>0</v>
      </c>
      <c r="C21" s="18"/>
      <c r="D21" s="18"/>
      <c r="E21" s="34">
        <f t="shared" si="1"/>
        <v>0</v>
      </c>
      <c r="F21" s="18"/>
      <c r="G21" s="18"/>
      <c r="H21" s="34">
        <f t="shared" si="2"/>
        <v>0</v>
      </c>
      <c r="I21" s="19"/>
      <c r="J21" s="19"/>
      <c r="K21" s="34">
        <f t="shared" si="3"/>
        <v>0</v>
      </c>
      <c r="L21" s="19"/>
      <c r="M21" s="20"/>
    </row>
    <row r="22" spans="1:13" ht="21" customHeight="1" x14ac:dyDescent="0.25">
      <c r="A22" s="10" t="s">
        <v>20</v>
      </c>
      <c r="B22" s="34">
        <f t="shared" si="0"/>
        <v>0</v>
      </c>
      <c r="C22" s="18"/>
      <c r="D22" s="18"/>
      <c r="E22" s="34">
        <f t="shared" si="1"/>
        <v>0</v>
      </c>
      <c r="F22" s="18"/>
      <c r="G22" s="18"/>
      <c r="H22" s="34">
        <f t="shared" si="2"/>
        <v>0</v>
      </c>
      <c r="I22" s="19"/>
      <c r="J22" s="19"/>
      <c r="K22" s="34">
        <f t="shared" si="3"/>
        <v>0</v>
      </c>
      <c r="L22" s="19"/>
      <c r="M22" s="20"/>
    </row>
    <row r="23" spans="1:13" ht="21" customHeight="1" x14ac:dyDescent="0.25">
      <c r="A23" s="10" t="s">
        <v>18</v>
      </c>
      <c r="B23" s="34">
        <f t="shared" si="0"/>
        <v>0</v>
      </c>
      <c r="C23" s="18"/>
      <c r="D23" s="18"/>
      <c r="E23" s="34">
        <f t="shared" si="1"/>
        <v>0</v>
      </c>
      <c r="F23" s="18"/>
      <c r="G23" s="18"/>
      <c r="H23" s="34">
        <f t="shared" si="2"/>
        <v>0</v>
      </c>
      <c r="I23" s="19"/>
      <c r="J23" s="19"/>
      <c r="K23" s="34">
        <f t="shared" si="3"/>
        <v>0</v>
      </c>
      <c r="L23" s="19"/>
      <c r="M23" s="20"/>
    </row>
    <row r="24" spans="1:13" ht="21" customHeight="1" x14ac:dyDescent="0.25">
      <c r="A24" s="33" t="s">
        <v>19</v>
      </c>
      <c r="B24" s="34">
        <f t="shared" si="0"/>
        <v>1646157</v>
      </c>
      <c r="C24" s="34">
        <f>+C25-C26</f>
        <v>-1353843</v>
      </c>
      <c r="D24" s="34">
        <f>+D25-D26</f>
        <v>3000000</v>
      </c>
      <c r="E24" s="34">
        <f t="shared" si="1"/>
        <v>-2000000</v>
      </c>
      <c r="F24" s="34">
        <f>+F25-F26</f>
        <v>-3000000</v>
      </c>
      <c r="G24" s="34">
        <f>+G25-G26</f>
        <v>1000000</v>
      </c>
      <c r="H24" s="34">
        <f t="shared" si="2"/>
        <v>0</v>
      </c>
      <c r="I24" s="34">
        <f>+I25-I26</f>
        <v>-1000000</v>
      </c>
      <c r="J24" s="34">
        <f>+J25-J26</f>
        <v>1000000</v>
      </c>
      <c r="K24" s="34">
        <f t="shared" si="3"/>
        <v>0</v>
      </c>
      <c r="L24" s="34">
        <f>+L25-L26</f>
        <v>-1000000</v>
      </c>
      <c r="M24" s="37">
        <f>+M25-M26</f>
        <v>1000000</v>
      </c>
    </row>
    <row r="25" spans="1:13" ht="21" customHeight="1" x14ac:dyDescent="0.25">
      <c r="A25" s="10" t="s">
        <v>11</v>
      </c>
      <c r="B25" s="34">
        <f t="shared" si="0"/>
        <v>4646157</v>
      </c>
      <c r="C25" s="18">
        <v>1646157</v>
      </c>
      <c r="D25" s="18">
        <v>3000000</v>
      </c>
      <c r="E25" s="34">
        <f t="shared" si="1"/>
        <v>1000000</v>
      </c>
      <c r="F25" s="18"/>
      <c r="G25" s="18">
        <v>1000000</v>
      </c>
      <c r="H25" s="34">
        <f t="shared" si="2"/>
        <v>3000000</v>
      </c>
      <c r="I25" s="19">
        <v>1000000</v>
      </c>
      <c r="J25" s="19">
        <v>2000000</v>
      </c>
      <c r="K25" s="34">
        <f t="shared" si="3"/>
        <v>3000000</v>
      </c>
      <c r="L25" s="19"/>
      <c r="M25" s="20">
        <v>3000000</v>
      </c>
    </row>
    <row r="26" spans="1:13" ht="21" customHeight="1" x14ac:dyDescent="0.25">
      <c r="A26" s="10" t="s">
        <v>10</v>
      </c>
      <c r="B26" s="34">
        <f t="shared" si="0"/>
        <v>3000000</v>
      </c>
      <c r="C26" s="18">
        <v>3000000</v>
      </c>
      <c r="D26" s="18"/>
      <c r="E26" s="34">
        <f t="shared" si="1"/>
        <v>3000000</v>
      </c>
      <c r="F26" s="18">
        <v>3000000</v>
      </c>
      <c r="G26" s="18"/>
      <c r="H26" s="34">
        <f t="shared" si="2"/>
        <v>3000000</v>
      </c>
      <c r="I26" s="19">
        <v>2000000</v>
      </c>
      <c r="J26" s="19">
        <v>1000000</v>
      </c>
      <c r="K26" s="34">
        <f t="shared" si="3"/>
        <v>3000000</v>
      </c>
      <c r="L26" s="19">
        <v>1000000</v>
      </c>
      <c r="M26" s="20">
        <v>2000000</v>
      </c>
    </row>
    <row r="27" spans="1:13" ht="21" customHeight="1" x14ac:dyDescent="0.25">
      <c r="A27" s="10" t="s">
        <v>18</v>
      </c>
      <c r="B27" s="34">
        <f t="shared" si="0"/>
        <v>14000</v>
      </c>
      <c r="C27" s="18">
        <v>10000</v>
      </c>
      <c r="D27" s="18">
        <v>4000</v>
      </c>
      <c r="E27" s="34">
        <f t="shared" si="1"/>
        <v>10000</v>
      </c>
      <c r="F27" s="18">
        <v>7000</v>
      </c>
      <c r="G27" s="18">
        <v>3000</v>
      </c>
      <c r="H27" s="34">
        <f t="shared" si="2"/>
        <v>10000</v>
      </c>
      <c r="I27" s="19">
        <v>7000</v>
      </c>
      <c r="J27" s="19">
        <v>3000</v>
      </c>
      <c r="K27" s="34">
        <f t="shared" si="3"/>
        <v>10000</v>
      </c>
      <c r="L27" s="19">
        <v>7000</v>
      </c>
      <c r="M27" s="20">
        <v>3000</v>
      </c>
    </row>
    <row r="28" spans="1:13" ht="63" x14ac:dyDescent="0.25">
      <c r="A28" s="33" t="s">
        <v>34</v>
      </c>
      <c r="B28" s="34">
        <f t="shared" si="0"/>
        <v>11157956</v>
      </c>
      <c r="C28" s="34">
        <f>+C29-C30</f>
        <v>-174000</v>
      </c>
      <c r="D28" s="34">
        <f>+D29-D30</f>
        <v>11331956</v>
      </c>
      <c r="E28" s="34">
        <f t="shared" si="1"/>
        <v>-98762</v>
      </c>
      <c r="F28" s="34">
        <f>+F29-F30</f>
        <v>-98762</v>
      </c>
      <c r="G28" s="34">
        <f>+G29-G30</f>
        <v>0</v>
      </c>
      <c r="H28" s="34">
        <f t="shared" si="2"/>
        <v>-284000</v>
      </c>
      <c r="I28" s="34">
        <f>+I29-I30</f>
        <v>-284000</v>
      </c>
      <c r="J28" s="34">
        <f>+J29-J30</f>
        <v>0</v>
      </c>
      <c r="K28" s="34">
        <f t="shared" si="3"/>
        <v>-568000</v>
      </c>
      <c r="L28" s="34">
        <f>+L29-L30</f>
        <v>-568000</v>
      </c>
      <c r="M28" s="37">
        <f>+M29-M30</f>
        <v>0</v>
      </c>
    </row>
    <row r="29" spans="1:13" ht="21" customHeight="1" x14ac:dyDescent="0.25">
      <c r="A29" s="10" t="s">
        <v>11</v>
      </c>
      <c r="B29" s="34">
        <f t="shared" si="0"/>
        <v>11331956</v>
      </c>
      <c r="C29" s="18"/>
      <c r="D29" s="18">
        <v>11331956</v>
      </c>
      <c r="E29" s="34">
        <f t="shared" si="1"/>
        <v>0</v>
      </c>
      <c r="F29" s="18"/>
      <c r="G29" s="18"/>
      <c r="H29" s="34">
        <f t="shared" si="2"/>
        <v>0</v>
      </c>
      <c r="I29" s="19"/>
      <c r="J29" s="19"/>
      <c r="K29" s="34">
        <f t="shared" si="3"/>
        <v>0</v>
      </c>
      <c r="L29" s="19"/>
      <c r="M29" s="20"/>
    </row>
    <row r="30" spans="1:13" ht="21" customHeight="1" x14ac:dyDescent="0.25">
      <c r="A30" s="10" t="s">
        <v>10</v>
      </c>
      <c r="B30" s="34">
        <f t="shared" si="0"/>
        <v>174000</v>
      </c>
      <c r="C30" s="18">
        <v>174000</v>
      </c>
      <c r="D30" s="18"/>
      <c r="E30" s="34">
        <f t="shared" si="1"/>
        <v>98762</v>
      </c>
      <c r="F30" s="18">
        <v>98762</v>
      </c>
      <c r="G30" s="18"/>
      <c r="H30" s="34">
        <f t="shared" si="2"/>
        <v>284000</v>
      </c>
      <c r="I30" s="19">
        <v>284000</v>
      </c>
      <c r="J30" s="19"/>
      <c r="K30" s="34">
        <f t="shared" si="3"/>
        <v>568000</v>
      </c>
      <c r="L30" s="19">
        <v>568000</v>
      </c>
      <c r="M30" s="20"/>
    </row>
    <row r="31" spans="1:13" ht="21" customHeight="1" x14ac:dyDescent="0.25">
      <c r="A31" s="10" t="s">
        <v>18</v>
      </c>
      <c r="B31" s="34">
        <f t="shared" si="0"/>
        <v>170000</v>
      </c>
      <c r="C31" s="18">
        <v>8000</v>
      </c>
      <c r="D31" s="18">
        <v>162000</v>
      </c>
      <c r="E31" s="34">
        <f t="shared" si="1"/>
        <v>170000</v>
      </c>
      <c r="F31" s="18">
        <f>8000+162000</f>
        <v>170000</v>
      </c>
      <c r="G31" s="18"/>
      <c r="H31" s="34">
        <f t="shared" si="2"/>
        <v>170000</v>
      </c>
      <c r="I31" s="19">
        <v>170000</v>
      </c>
      <c r="J31" s="19"/>
      <c r="K31" s="34">
        <f t="shared" si="3"/>
        <v>170000</v>
      </c>
      <c r="L31" s="19">
        <v>170000</v>
      </c>
      <c r="M31" s="20"/>
    </row>
    <row r="32" spans="1:13" ht="47.25" x14ac:dyDescent="0.25">
      <c r="A32" s="33" t="s">
        <v>33</v>
      </c>
      <c r="B32" s="34">
        <f t="shared" si="0"/>
        <v>1127982</v>
      </c>
      <c r="C32" s="34">
        <f>+C33-C34</f>
        <v>1127982</v>
      </c>
      <c r="D32" s="34">
        <f>+D33-D34</f>
        <v>0</v>
      </c>
      <c r="E32" s="34">
        <f t="shared" si="1"/>
        <v>-139868</v>
      </c>
      <c r="F32" s="34">
        <f>+F33-F34</f>
        <v>-139868</v>
      </c>
      <c r="G32" s="34">
        <f>+G33-G34</f>
        <v>0</v>
      </c>
      <c r="H32" s="34">
        <f t="shared" si="2"/>
        <v>-145868</v>
      </c>
      <c r="I32" s="34">
        <f>+I33-I34</f>
        <v>-145868</v>
      </c>
      <c r="J32" s="34">
        <f>+J33-J34</f>
        <v>0</v>
      </c>
      <c r="K32" s="34">
        <f t="shared" si="3"/>
        <v>-151868</v>
      </c>
      <c r="L32" s="34">
        <f>+L33-L34</f>
        <v>-151868</v>
      </c>
      <c r="M32" s="37">
        <f>+M33-M34</f>
        <v>0</v>
      </c>
    </row>
    <row r="33" spans="1:13" ht="21" customHeight="1" x14ac:dyDescent="0.25">
      <c r="A33" s="10" t="s">
        <v>11</v>
      </c>
      <c r="B33" s="34">
        <f t="shared" si="0"/>
        <v>1139737</v>
      </c>
      <c r="C33" s="18">
        <v>1139737</v>
      </c>
      <c r="D33" s="18"/>
      <c r="E33" s="34">
        <f t="shared" si="1"/>
        <v>0</v>
      </c>
      <c r="F33" s="18"/>
      <c r="G33" s="18"/>
      <c r="H33" s="34">
        <f t="shared" si="2"/>
        <v>0</v>
      </c>
      <c r="I33" s="19"/>
      <c r="J33" s="19"/>
      <c r="K33" s="34">
        <f t="shared" si="3"/>
        <v>0</v>
      </c>
      <c r="L33" s="19"/>
      <c r="M33" s="20"/>
    </row>
    <row r="34" spans="1:13" ht="21" customHeight="1" x14ac:dyDescent="0.25">
      <c r="A34" s="10" t="s">
        <v>10</v>
      </c>
      <c r="B34" s="34">
        <f t="shared" si="0"/>
        <v>11755</v>
      </c>
      <c r="C34" s="18">
        <v>11755</v>
      </c>
      <c r="D34" s="18"/>
      <c r="E34" s="34">
        <f t="shared" si="1"/>
        <v>139868</v>
      </c>
      <c r="F34" s="18">
        <v>139868</v>
      </c>
      <c r="G34" s="18"/>
      <c r="H34" s="34">
        <f t="shared" si="2"/>
        <v>145868</v>
      </c>
      <c r="I34" s="19">
        <v>145868</v>
      </c>
      <c r="J34" s="19"/>
      <c r="K34" s="34">
        <f t="shared" si="3"/>
        <v>151868</v>
      </c>
      <c r="L34" s="19">
        <v>151868</v>
      </c>
      <c r="M34" s="20"/>
    </row>
    <row r="35" spans="1:13" ht="21" customHeight="1" x14ac:dyDescent="0.25">
      <c r="A35" s="10" t="s">
        <v>18</v>
      </c>
      <c r="B35" s="34">
        <f t="shared" si="0"/>
        <v>14100</v>
      </c>
      <c r="C35" s="18">
        <v>14100</v>
      </c>
      <c r="D35" s="18"/>
      <c r="E35" s="34">
        <f t="shared" si="1"/>
        <v>14100</v>
      </c>
      <c r="F35" s="18">
        <v>14100</v>
      </c>
      <c r="G35" s="18"/>
      <c r="H35" s="34">
        <f t="shared" si="2"/>
        <v>14100</v>
      </c>
      <c r="I35" s="19">
        <v>14100</v>
      </c>
      <c r="J35" s="19"/>
      <c r="K35" s="34">
        <f t="shared" si="3"/>
        <v>14100</v>
      </c>
      <c r="L35" s="19">
        <v>14100</v>
      </c>
      <c r="M35" s="20"/>
    </row>
    <row r="36" spans="1:13" ht="21" customHeight="1" x14ac:dyDescent="0.25">
      <c r="A36" s="33" t="s">
        <v>17</v>
      </c>
      <c r="B36" s="34">
        <f t="shared" si="0"/>
        <v>0</v>
      </c>
      <c r="C36" s="34">
        <f>+C37-C38</f>
        <v>0</v>
      </c>
      <c r="D36" s="34">
        <f>+D37-D38</f>
        <v>0</v>
      </c>
      <c r="E36" s="34">
        <f t="shared" si="1"/>
        <v>0</v>
      </c>
      <c r="F36" s="34">
        <f>+F37-F38</f>
        <v>0</v>
      </c>
      <c r="G36" s="34">
        <f>+G37-G38</f>
        <v>0</v>
      </c>
      <c r="H36" s="34">
        <f t="shared" si="2"/>
        <v>0</v>
      </c>
      <c r="I36" s="34">
        <f>+I37-I38</f>
        <v>0</v>
      </c>
      <c r="J36" s="34">
        <f>+J37-J38</f>
        <v>0</v>
      </c>
      <c r="K36" s="34">
        <f t="shared" si="3"/>
        <v>0</v>
      </c>
      <c r="L36" s="34">
        <f>+L37-L38</f>
        <v>0</v>
      </c>
      <c r="M36" s="37">
        <f>+M37-M38</f>
        <v>0</v>
      </c>
    </row>
    <row r="37" spans="1:13" ht="21" customHeight="1" x14ac:dyDescent="0.25">
      <c r="A37" s="10" t="s">
        <v>16</v>
      </c>
      <c r="B37" s="34">
        <f t="shared" si="0"/>
        <v>0</v>
      </c>
      <c r="C37" s="18"/>
      <c r="D37" s="18"/>
      <c r="E37" s="34">
        <f t="shared" si="1"/>
        <v>0</v>
      </c>
      <c r="F37" s="18"/>
      <c r="G37" s="18"/>
      <c r="H37" s="34">
        <f t="shared" si="2"/>
        <v>0</v>
      </c>
      <c r="I37" s="19"/>
      <c r="J37" s="19"/>
      <c r="K37" s="34">
        <f t="shared" si="3"/>
        <v>0</v>
      </c>
      <c r="L37" s="19"/>
      <c r="M37" s="20"/>
    </row>
    <row r="38" spans="1:13" ht="21" customHeight="1" x14ac:dyDescent="0.25">
      <c r="A38" s="10" t="s">
        <v>15</v>
      </c>
      <c r="B38" s="34">
        <f t="shared" si="0"/>
        <v>0</v>
      </c>
      <c r="C38" s="18"/>
      <c r="D38" s="18"/>
      <c r="E38" s="34">
        <f t="shared" si="1"/>
        <v>0</v>
      </c>
      <c r="F38" s="18"/>
      <c r="G38" s="18"/>
      <c r="H38" s="34">
        <f t="shared" si="2"/>
        <v>0</v>
      </c>
      <c r="I38" s="19"/>
      <c r="J38" s="19"/>
      <c r="K38" s="34">
        <f t="shared" si="3"/>
        <v>0</v>
      </c>
      <c r="L38" s="19"/>
      <c r="M38" s="20"/>
    </row>
    <row r="39" spans="1:13" ht="21" customHeight="1" x14ac:dyDescent="0.25">
      <c r="A39" s="10" t="s">
        <v>46</v>
      </c>
      <c r="B39" s="34">
        <f t="shared" si="0"/>
        <v>0</v>
      </c>
      <c r="C39" s="18"/>
      <c r="D39" s="18"/>
      <c r="E39" s="34">
        <f t="shared" si="1"/>
        <v>0</v>
      </c>
      <c r="F39" s="18"/>
      <c r="G39" s="18"/>
      <c r="H39" s="34">
        <f t="shared" si="2"/>
        <v>0</v>
      </c>
      <c r="I39" s="19"/>
      <c r="J39" s="19"/>
      <c r="K39" s="34">
        <f t="shared" si="3"/>
        <v>0</v>
      </c>
      <c r="L39" s="19"/>
      <c r="M39" s="20"/>
    </row>
    <row r="40" spans="1:13" ht="21" customHeight="1" x14ac:dyDescent="0.25">
      <c r="A40" s="33" t="s">
        <v>14</v>
      </c>
      <c r="B40" s="34">
        <f t="shared" si="0"/>
        <v>0</v>
      </c>
      <c r="C40" s="34">
        <f>+C41-C42</f>
        <v>0</v>
      </c>
      <c r="D40" s="34">
        <f>+D41-D42</f>
        <v>0</v>
      </c>
      <c r="E40" s="34">
        <f t="shared" si="1"/>
        <v>0</v>
      </c>
      <c r="F40" s="34">
        <f>+F41-F42</f>
        <v>0</v>
      </c>
      <c r="G40" s="34">
        <f>+G41-G42</f>
        <v>0</v>
      </c>
      <c r="H40" s="34">
        <f t="shared" si="2"/>
        <v>0</v>
      </c>
      <c r="I40" s="34">
        <f>+I41-I42</f>
        <v>0</v>
      </c>
      <c r="J40" s="34">
        <f>+J41-J42</f>
        <v>0</v>
      </c>
      <c r="K40" s="34">
        <f t="shared" si="3"/>
        <v>0</v>
      </c>
      <c r="L40" s="34">
        <f>+L41-L42</f>
        <v>0</v>
      </c>
      <c r="M40" s="37">
        <f>+M41-M42</f>
        <v>0</v>
      </c>
    </row>
    <row r="41" spans="1:13" ht="21" customHeight="1" x14ac:dyDescent="0.25">
      <c r="A41" s="10" t="s">
        <v>11</v>
      </c>
      <c r="B41" s="34">
        <f t="shared" si="0"/>
        <v>0</v>
      </c>
      <c r="C41" s="18"/>
      <c r="D41" s="18"/>
      <c r="E41" s="34">
        <f t="shared" si="1"/>
        <v>0</v>
      </c>
      <c r="F41" s="18"/>
      <c r="G41" s="18"/>
      <c r="H41" s="34">
        <f t="shared" si="2"/>
        <v>0</v>
      </c>
      <c r="I41" s="18"/>
      <c r="J41" s="18"/>
      <c r="K41" s="34">
        <f t="shared" si="3"/>
        <v>0</v>
      </c>
      <c r="L41" s="18"/>
      <c r="M41" s="20"/>
    </row>
    <row r="42" spans="1:13" ht="21" customHeight="1" x14ac:dyDescent="0.25">
      <c r="A42" s="10" t="s">
        <v>10</v>
      </c>
      <c r="B42" s="34">
        <f t="shared" si="0"/>
        <v>0</v>
      </c>
      <c r="C42" s="18"/>
      <c r="D42" s="18"/>
      <c r="E42" s="34">
        <f t="shared" si="1"/>
        <v>0</v>
      </c>
      <c r="F42" s="18"/>
      <c r="G42" s="18"/>
      <c r="H42" s="34">
        <f t="shared" si="2"/>
        <v>0</v>
      </c>
      <c r="I42" s="18"/>
      <c r="J42" s="18"/>
      <c r="K42" s="34">
        <f t="shared" si="3"/>
        <v>0</v>
      </c>
      <c r="L42" s="18"/>
      <c r="M42" s="20"/>
    </row>
    <row r="43" spans="1:13" ht="21" customHeight="1" x14ac:dyDescent="0.25">
      <c r="A43" s="10" t="s">
        <v>13</v>
      </c>
      <c r="B43" s="34">
        <f t="shared" si="0"/>
        <v>0</v>
      </c>
      <c r="C43" s="18"/>
      <c r="D43" s="18"/>
      <c r="E43" s="34">
        <f t="shared" si="1"/>
        <v>0</v>
      </c>
      <c r="F43" s="18"/>
      <c r="G43" s="18"/>
      <c r="H43" s="34">
        <f t="shared" si="2"/>
        <v>0</v>
      </c>
      <c r="I43" s="18"/>
      <c r="J43" s="18"/>
      <c r="K43" s="34">
        <f t="shared" si="3"/>
        <v>0</v>
      </c>
      <c r="L43" s="18"/>
      <c r="M43" s="20"/>
    </row>
    <row r="44" spans="1:13" ht="34.5" customHeight="1" x14ac:dyDescent="0.25">
      <c r="A44" s="33" t="s">
        <v>61</v>
      </c>
      <c r="B44" s="34">
        <f t="shared" si="0"/>
        <v>0</v>
      </c>
      <c r="C44" s="34">
        <f>+C45-C46</f>
        <v>0</v>
      </c>
      <c r="D44" s="34">
        <f>+D45-D46</f>
        <v>0</v>
      </c>
      <c r="E44" s="34">
        <f t="shared" si="1"/>
        <v>0</v>
      </c>
      <c r="F44" s="34">
        <f>+F45-F46</f>
        <v>0</v>
      </c>
      <c r="G44" s="34">
        <f>+G45-G46</f>
        <v>0</v>
      </c>
      <c r="H44" s="34">
        <f t="shared" si="2"/>
        <v>0</v>
      </c>
      <c r="I44" s="34">
        <f>+I45-I46</f>
        <v>0</v>
      </c>
      <c r="J44" s="34">
        <f>+J45-J46</f>
        <v>0</v>
      </c>
      <c r="K44" s="34">
        <f t="shared" si="3"/>
        <v>0</v>
      </c>
      <c r="L44" s="34">
        <f>+L45-L46</f>
        <v>0</v>
      </c>
      <c r="M44" s="37">
        <f>+M45-M46</f>
        <v>0</v>
      </c>
    </row>
    <row r="45" spans="1:13" ht="21" customHeight="1" x14ac:dyDescent="0.25">
      <c r="A45" s="10" t="s">
        <v>11</v>
      </c>
      <c r="B45" s="34">
        <f t="shared" si="0"/>
        <v>0</v>
      </c>
      <c r="C45" s="18"/>
      <c r="D45" s="18"/>
      <c r="E45" s="34">
        <f t="shared" si="1"/>
        <v>0</v>
      </c>
      <c r="F45" s="18"/>
      <c r="G45" s="18"/>
      <c r="H45" s="34">
        <f t="shared" si="2"/>
        <v>0</v>
      </c>
      <c r="I45" s="18"/>
      <c r="J45" s="18"/>
      <c r="K45" s="34">
        <f t="shared" si="3"/>
        <v>0</v>
      </c>
      <c r="L45" s="18"/>
      <c r="M45" s="20"/>
    </row>
    <row r="46" spans="1:13" ht="21" customHeight="1" x14ac:dyDescent="0.25">
      <c r="A46" s="10" t="s">
        <v>10</v>
      </c>
      <c r="B46" s="34">
        <f t="shared" si="0"/>
        <v>0</v>
      </c>
      <c r="C46" s="18"/>
      <c r="D46" s="18"/>
      <c r="E46" s="34">
        <f t="shared" si="1"/>
        <v>0</v>
      </c>
      <c r="F46" s="18"/>
      <c r="G46" s="18"/>
      <c r="H46" s="34">
        <f t="shared" si="2"/>
        <v>0</v>
      </c>
      <c r="I46" s="18"/>
      <c r="J46" s="18"/>
      <c r="K46" s="34">
        <f t="shared" si="3"/>
        <v>0</v>
      </c>
      <c r="L46" s="18"/>
      <c r="M46" s="20"/>
    </row>
    <row r="47" spans="1:13" ht="21" customHeight="1" x14ac:dyDescent="0.25">
      <c r="A47" s="10" t="s">
        <v>13</v>
      </c>
      <c r="B47" s="34">
        <f t="shared" si="0"/>
        <v>0</v>
      </c>
      <c r="C47" s="18"/>
      <c r="D47" s="18"/>
      <c r="E47" s="34">
        <f t="shared" si="1"/>
        <v>0</v>
      </c>
      <c r="F47" s="18"/>
      <c r="G47" s="18"/>
      <c r="H47" s="34">
        <f t="shared" si="2"/>
        <v>0</v>
      </c>
      <c r="I47" s="18"/>
      <c r="J47" s="18"/>
      <c r="K47" s="34">
        <f t="shared" si="3"/>
        <v>0</v>
      </c>
      <c r="L47" s="18"/>
      <c r="M47" s="20"/>
    </row>
    <row r="48" spans="1:13" ht="21" customHeight="1" x14ac:dyDescent="0.25">
      <c r="A48" s="33" t="s">
        <v>12</v>
      </c>
      <c r="B48" s="34">
        <f t="shared" si="0"/>
        <v>0</v>
      </c>
      <c r="C48" s="34">
        <f>+C49-C50</f>
        <v>0</v>
      </c>
      <c r="D48" s="34">
        <f>+D49-D50</f>
        <v>0</v>
      </c>
      <c r="E48" s="34">
        <f t="shared" si="1"/>
        <v>0</v>
      </c>
      <c r="F48" s="34">
        <f>+F49-F50</f>
        <v>0</v>
      </c>
      <c r="G48" s="34">
        <f>+G49-G50</f>
        <v>0</v>
      </c>
      <c r="H48" s="34">
        <f t="shared" si="2"/>
        <v>0</v>
      </c>
      <c r="I48" s="34">
        <f>+I49-I50</f>
        <v>0</v>
      </c>
      <c r="J48" s="34">
        <f>+J49-J50</f>
        <v>0</v>
      </c>
      <c r="K48" s="34">
        <f t="shared" si="3"/>
        <v>0</v>
      </c>
      <c r="L48" s="34">
        <f>+L49-L50</f>
        <v>0</v>
      </c>
      <c r="M48" s="37">
        <f>+M49-M50</f>
        <v>0</v>
      </c>
    </row>
    <row r="49" spans="1:15" ht="21" customHeight="1" x14ac:dyDescent="0.25">
      <c r="A49" s="10" t="s">
        <v>11</v>
      </c>
      <c r="B49" s="34">
        <f t="shared" si="0"/>
        <v>0</v>
      </c>
      <c r="C49" s="18"/>
      <c r="D49" s="18"/>
      <c r="E49" s="34">
        <f t="shared" si="1"/>
        <v>0</v>
      </c>
      <c r="F49" s="18"/>
      <c r="G49" s="18"/>
      <c r="H49" s="34">
        <f t="shared" si="2"/>
        <v>0</v>
      </c>
      <c r="I49" s="18"/>
      <c r="J49" s="18"/>
      <c r="K49" s="34">
        <f t="shared" si="3"/>
        <v>0</v>
      </c>
      <c r="L49" s="18"/>
      <c r="M49" s="20"/>
    </row>
    <row r="50" spans="1:15" ht="21" customHeight="1" x14ac:dyDescent="0.25">
      <c r="A50" s="10" t="s">
        <v>10</v>
      </c>
      <c r="B50" s="34">
        <f t="shared" si="0"/>
        <v>0</v>
      </c>
      <c r="C50" s="18"/>
      <c r="D50" s="18"/>
      <c r="E50" s="34">
        <f t="shared" si="1"/>
        <v>0</v>
      </c>
      <c r="F50" s="18"/>
      <c r="G50" s="18"/>
      <c r="H50" s="34">
        <f t="shared" si="2"/>
        <v>0</v>
      </c>
      <c r="I50" s="18"/>
      <c r="J50" s="21"/>
      <c r="K50" s="34">
        <f t="shared" si="3"/>
        <v>0</v>
      </c>
      <c r="L50" s="18"/>
      <c r="M50" s="20"/>
    </row>
    <row r="51" spans="1:15" ht="21" customHeight="1" x14ac:dyDescent="0.25">
      <c r="A51" s="10" t="s">
        <v>9</v>
      </c>
      <c r="B51" s="34">
        <f t="shared" si="0"/>
        <v>0</v>
      </c>
      <c r="C51" s="18"/>
      <c r="D51" s="18"/>
      <c r="E51" s="34">
        <f t="shared" si="1"/>
        <v>0</v>
      </c>
      <c r="F51" s="18"/>
      <c r="G51" s="18"/>
      <c r="H51" s="34">
        <f t="shared" si="2"/>
        <v>0</v>
      </c>
      <c r="I51" s="18"/>
      <c r="J51" s="18"/>
      <c r="K51" s="34">
        <f t="shared" si="3"/>
        <v>0</v>
      </c>
      <c r="L51" s="18"/>
      <c r="M51" s="20"/>
    </row>
    <row r="52" spans="1:15" ht="21" customHeight="1" x14ac:dyDescent="0.25">
      <c r="A52" s="52" t="s">
        <v>8</v>
      </c>
      <c r="B52" s="34">
        <f t="shared" si="0"/>
        <v>0</v>
      </c>
      <c r="C52" s="18"/>
      <c r="D52" s="18"/>
      <c r="E52" s="34">
        <f t="shared" si="1"/>
        <v>0</v>
      </c>
      <c r="F52" s="18"/>
      <c r="G52" s="18"/>
      <c r="H52" s="34">
        <f t="shared" si="2"/>
        <v>0</v>
      </c>
      <c r="I52" s="18"/>
      <c r="J52" s="18"/>
      <c r="K52" s="34">
        <f t="shared" si="3"/>
        <v>0</v>
      </c>
      <c r="L52" s="18"/>
      <c r="M52" s="20"/>
    </row>
    <row r="53" spans="1:15" ht="21" customHeight="1" thickBot="1" x14ac:dyDescent="0.3">
      <c r="A53" s="41" t="s">
        <v>7</v>
      </c>
      <c r="B53" s="42">
        <f t="shared" si="0"/>
        <v>15857537</v>
      </c>
      <c r="C53" s="42">
        <f>+C14+C15+C52</f>
        <v>1525581</v>
      </c>
      <c r="D53" s="42">
        <f>+D15+D52</f>
        <v>14331956</v>
      </c>
      <c r="E53" s="42">
        <f t="shared" si="1"/>
        <v>13618907</v>
      </c>
      <c r="F53" s="42">
        <f>+F14+F15+F52</f>
        <v>12618907</v>
      </c>
      <c r="G53" s="42">
        <f>+G15+G52</f>
        <v>1000000</v>
      </c>
      <c r="H53" s="42">
        <f t="shared" si="2"/>
        <v>13189039</v>
      </c>
      <c r="I53" s="42">
        <f>+I14+I15+I52</f>
        <v>12189039</v>
      </c>
      <c r="J53" s="42">
        <f>+J15+J52</f>
        <v>1000000</v>
      </c>
      <c r="K53" s="42">
        <f t="shared" si="3"/>
        <v>12469171</v>
      </c>
      <c r="L53" s="42">
        <f>+L14+L15+L52</f>
        <v>11469171</v>
      </c>
      <c r="M53" s="43">
        <f>+M15+M52</f>
        <v>1000000</v>
      </c>
      <c r="O53" s="9"/>
    </row>
    <row r="54" spans="1:15" s="7" customFormat="1" ht="21" customHeight="1" x14ac:dyDescent="0.2">
      <c r="A54" s="61" t="s">
        <v>47</v>
      </c>
      <c r="B54" s="62"/>
      <c r="C54" s="62"/>
      <c r="D54" s="62"/>
      <c r="E54" s="62"/>
      <c r="F54" s="62"/>
      <c r="G54" s="62"/>
      <c r="H54" s="62"/>
      <c r="I54" s="62"/>
      <c r="J54" s="62"/>
      <c r="K54" s="62"/>
      <c r="L54" s="62"/>
      <c r="M54" s="63"/>
    </row>
    <row r="55" spans="1:15" s="7" customFormat="1" ht="21" customHeight="1" thickBot="1" x14ac:dyDescent="0.3">
      <c r="A55" s="29" t="s">
        <v>6</v>
      </c>
      <c r="B55" s="30">
        <f>+C55</f>
        <v>0</v>
      </c>
      <c r="C55" s="25"/>
      <c r="D55" s="38" t="s">
        <v>5</v>
      </c>
      <c r="E55" s="35">
        <f>+F55</f>
        <v>0</v>
      </c>
      <c r="F55" s="35">
        <f>+B61</f>
        <v>0</v>
      </c>
      <c r="G55" s="39" t="s">
        <v>5</v>
      </c>
      <c r="H55" s="35">
        <f>+I55</f>
        <v>0</v>
      </c>
      <c r="I55" s="30">
        <f>+E61</f>
        <v>0</v>
      </c>
      <c r="J55" s="39" t="s">
        <v>5</v>
      </c>
      <c r="K55" s="35">
        <f>+L55</f>
        <v>0</v>
      </c>
      <c r="L55" s="30">
        <f>+H61</f>
        <v>0</v>
      </c>
      <c r="M55" s="40" t="s">
        <v>5</v>
      </c>
    </row>
    <row r="56" spans="1:15" s="7" customFormat="1" ht="21" customHeight="1" thickBot="1" x14ac:dyDescent="0.3">
      <c r="A56" s="31" t="s">
        <v>30</v>
      </c>
      <c r="B56" s="44">
        <f t="shared" ref="B56:B61" si="4">+C56+D56</f>
        <v>0</v>
      </c>
      <c r="C56" s="45">
        <f>+C57-C58</f>
        <v>0</v>
      </c>
      <c r="D56" s="46">
        <f>+D57-D58</f>
        <v>0</v>
      </c>
      <c r="E56" s="32">
        <f t="shared" ref="E56:E61" si="5">+F56+G56</f>
        <v>0</v>
      </c>
      <c r="F56" s="32">
        <f>+F57-F58</f>
        <v>0</v>
      </c>
      <c r="G56" s="32">
        <f>+G57-G58</f>
        <v>0</v>
      </c>
      <c r="H56" s="32">
        <f t="shared" ref="H56:H61" si="6">+I56+J56</f>
        <v>0</v>
      </c>
      <c r="I56" s="32">
        <f>+I57-I58</f>
        <v>0</v>
      </c>
      <c r="J56" s="32">
        <f>+J57-J58</f>
        <v>0</v>
      </c>
      <c r="K56" s="32">
        <f t="shared" ref="K56:K61" si="7">+L56+M56</f>
        <v>0</v>
      </c>
      <c r="L56" s="32">
        <f>+L57-L58</f>
        <v>0</v>
      </c>
      <c r="M56" s="36">
        <f>+M57-M58</f>
        <v>0</v>
      </c>
    </row>
    <row r="57" spans="1:15" s="7" customFormat="1" ht="21" customHeight="1" x14ac:dyDescent="0.25">
      <c r="A57" s="10" t="s">
        <v>11</v>
      </c>
      <c r="B57" s="34">
        <f t="shared" si="4"/>
        <v>0</v>
      </c>
      <c r="C57" s="26"/>
      <c r="D57" s="18"/>
      <c r="E57" s="34">
        <f t="shared" si="5"/>
        <v>0</v>
      </c>
      <c r="F57" s="18"/>
      <c r="G57" s="18"/>
      <c r="H57" s="34">
        <f t="shared" si="6"/>
        <v>0</v>
      </c>
      <c r="I57" s="18"/>
      <c r="J57" s="18"/>
      <c r="K57" s="34">
        <f t="shared" si="7"/>
        <v>0</v>
      </c>
      <c r="L57" s="18"/>
      <c r="M57" s="20"/>
    </row>
    <row r="58" spans="1:15" s="7" customFormat="1" ht="21" customHeight="1" x14ac:dyDescent="0.25">
      <c r="A58" s="10" t="s">
        <v>10</v>
      </c>
      <c r="B58" s="34">
        <f t="shared" si="4"/>
        <v>0</v>
      </c>
      <c r="C58" s="18"/>
      <c r="D58" s="18"/>
      <c r="E58" s="34">
        <f t="shared" si="5"/>
        <v>0</v>
      </c>
      <c r="F58" s="18"/>
      <c r="G58" s="18"/>
      <c r="H58" s="34">
        <f t="shared" si="6"/>
        <v>0</v>
      </c>
      <c r="I58" s="18"/>
      <c r="J58" s="18"/>
      <c r="K58" s="34">
        <f t="shared" si="7"/>
        <v>0</v>
      </c>
      <c r="L58" s="18"/>
      <c r="M58" s="20"/>
    </row>
    <row r="59" spans="1:15" s="7" customFormat="1" ht="21" customHeight="1" x14ac:dyDescent="0.25">
      <c r="A59" s="10" t="s">
        <v>9</v>
      </c>
      <c r="B59" s="34">
        <f t="shared" si="4"/>
        <v>0</v>
      </c>
      <c r="C59" s="18"/>
      <c r="D59" s="18"/>
      <c r="E59" s="34">
        <f t="shared" si="5"/>
        <v>0</v>
      </c>
      <c r="F59" s="18"/>
      <c r="G59" s="18"/>
      <c r="H59" s="34">
        <f t="shared" si="6"/>
        <v>0</v>
      </c>
      <c r="I59" s="18"/>
      <c r="J59" s="18"/>
      <c r="K59" s="34">
        <f t="shared" si="7"/>
        <v>0</v>
      </c>
      <c r="L59" s="18"/>
      <c r="M59" s="20"/>
    </row>
    <row r="60" spans="1:15" s="7" customFormat="1" ht="21" customHeight="1" x14ac:dyDescent="0.25">
      <c r="A60" s="52" t="s">
        <v>8</v>
      </c>
      <c r="B60" s="34">
        <f t="shared" si="4"/>
        <v>0</v>
      </c>
      <c r="C60" s="18"/>
      <c r="D60" s="18"/>
      <c r="E60" s="34">
        <f t="shared" si="5"/>
        <v>0</v>
      </c>
      <c r="F60" s="18"/>
      <c r="G60" s="18"/>
      <c r="H60" s="34">
        <f t="shared" si="6"/>
        <v>0</v>
      </c>
      <c r="I60" s="18"/>
      <c r="J60" s="18"/>
      <c r="K60" s="34">
        <f t="shared" si="7"/>
        <v>0</v>
      </c>
      <c r="L60" s="18"/>
      <c r="M60" s="20"/>
    </row>
    <row r="61" spans="1:15" s="7" customFormat="1" ht="21" customHeight="1" thickBot="1" x14ac:dyDescent="0.3">
      <c r="A61" s="41" t="s">
        <v>7</v>
      </c>
      <c r="B61" s="42">
        <f t="shared" si="4"/>
        <v>0</v>
      </c>
      <c r="C61" s="42">
        <f>+C55+C56+C60</f>
        <v>0</v>
      </c>
      <c r="D61" s="42">
        <f>+D56+D60</f>
        <v>0</v>
      </c>
      <c r="E61" s="42">
        <f t="shared" si="5"/>
        <v>0</v>
      </c>
      <c r="F61" s="42">
        <f>+F55+F56+F60</f>
        <v>0</v>
      </c>
      <c r="G61" s="42">
        <f>+G56+G60</f>
        <v>0</v>
      </c>
      <c r="H61" s="42">
        <f t="shared" si="6"/>
        <v>0</v>
      </c>
      <c r="I61" s="42">
        <f>+I55+I56+I60</f>
        <v>0</v>
      </c>
      <c r="J61" s="42">
        <f>+J56+J60</f>
        <v>0</v>
      </c>
      <c r="K61" s="42">
        <f t="shared" si="7"/>
        <v>0</v>
      </c>
      <c r="L61" s="42">
        <f>+L55+L56+L60</f>
        <v>0</v>
      </c>
      <c r="M61" s="43">
        <f>+M56+M60</f>
        <v>0</v>
      </c>
      <c r="O61" s="9"/>
    </row>
    <row r="62" spans="1:15" s="7" customFormat="1" ht="21" customHeight="1" x14ac:dyDescent="0.2">
      <c r="A62" s="64" t="s">
        <v>32</v>
      </c>
      <c r="B62" s="65"/>
      <c r="C62" s="65"/>
      <c r="D62" s="65"/>
      <c r="E62" s="65"/>
      <c r="F62" s="65"/>
      <c r="G62" s="65"/>
      <c r="H62" s="65"/>
      <c r="I62" s="65"/>
      <c r="J62" s="65"/>
      <c r="K62" s="65"/>
      <c r="L62" s="65"/>
      <c r="M62" s="66"/>
    </row>
    <row r="63" spans="1:15" ht="21" customHeight="1" x14ac:dyDescent="0.25">
      <c r="A63" s="29" t="s">
        <v>6</v>
      </c>
      <c r="B63" s="35">
        <f>+C63</f>
        <v>1925442</v>
      </c>
      <c r="C63" s="35">
        <f>+C55+C14</f>
        <v>1925442</v>
      </c>
      <c r="D63" s="39" t="s">
        <v>5</v>
      </c>
      <c r="E63" s="35">
        <f>+F63</f>
        <v>15857537</v>
      </c>
      <c r="F63" s="35">
        <f>+F55+F14</f>
        <v>15857537</v>
      </c>
      <c r="G63" s="39" t="s">
        <v>5</v>
      </c>
      <c r="H63" s="35">
        <f>+I63</f>
        <v>13618907</v>
      </c>
      <c r="I63" s="35">
        <f>+I55+I14</f>
        <v>13618907</v>
      </c>
      <c r="J63" s="39" t="s">
        <v>5</v>
      </c>
      <c r="K63" s="35">
        <f>+L63</f>
        <v>13189039</v>
      </c>
      <c r="L63" s="35">
        <f>+L55+L14</f>
        <v>13189039</v>
      </c>
      <c r="M63" s="40" t="s">
        <v>5</v>
      </c>
    </row>
    <row r="64" spans="1:15" s="7" customFormat="1" ht="21" customHeight="1" x14ac:dyDescent="0.25">
      <c r="A64" s="31" t="s">
        <v>30</v>
      </c>
      <c r="B64" s="32">
        <f t="shared" ref="B64:B69" si="8">+C64+D64</f>
        <v>13932095</v>
      </c>
      <c r="C64" s="32">
        <f>+C56+C15</f>
        <v>-399861</v>
      </c>
      <c r="D64" s="32">
        <f>+D56+D15</f>
        <v>14331956</v>
      </c>
      <c r="E64" s="32">
        <f t="shared" ref="E64:E69" si="9">+F64+G64</f>
        <v>-2238630</v>
      </c>
      <c r="F64" s="32">
        <f>+F56+F15</f>
        <v>-3238630</v>
      </c>
      <c r="G64" s="32">
        <f>+G56+G15</f>
        <v>1000000</v>
      </c>
      <c r="H64" s="32">
        <f t="shared" ref="H64:H69" si="10">+I64+J64</f>
        <v>-429868</v>
      </c>
      <c r="I64" s="32">
        <f>+I56+I15</f>
        <v>-1429868</v>
      </c>
      <c r="J64" s="32">
        <f>+J56+J15</f>
        <v>1000000</v>
      </c>
      <c r="K64" s="32">
        <f t="shared" ref="K64:K69" si="11">+L64+M64</f>
        <v>-719868</v>
      </c>
      <c r="L64" s="32">
        <f>+L56+L15</f>
        <v>-1719868</v>
      </c>
      <c r="M64" s="36">
        <f>+M56+M15</f>
        <v>1000000</v>
      </c>
    </row>
    <row r="65" spans="1:15" s="7" customFormat="1" ht="21" customHeight="1" x14ac:dyDescent="0.25">
      <c r="A65" s="31" t="s">
        <v>4</v>
      </c>
      <c r="B65" s="32">
        <f t="shared" si="8"/>
        <v>17117850</v>
      </c>
      <c r="C65" s="32">
        <f t="shared" ref="C65:D67" si="12">+C17+C21+C25+C29+C33+C37+C41+C45+C49+C57</f>
        <v>2785894</v>
      </c>
      <c r="D65" s="32">
        <f t="shared" si="12"/>
        <v>14331956</v>
      </c>
      <c r="E65" s="32">
        <f t="shared" si="9"/>
        <v>1000000</v>
      </c>
      <c r="F65" s="32">
        <f t="shared" ref="F65:G67" si="13">+F17+F21+F25+F29+F33+F37+F41+F45+F49+F57</f>
        <v>0</v>
      </c>
      <c r="G65" s="32">
        <f t="shared" si="13"/>
        <v>1000000</v>
      </c>
      <c r="H65" s="32">
        <f t="shared" si="10"/>
        <v>3000000</v>
      </c>
      <c r="I65" s="32">
        <f t="shared" ref="I65:J67" si="14">+I17+I21+I25+I29+I33+I37+I41+I45+I49+I57</f>
        <v>1000000</v>
      </c>
      <c r="J65" s="32">
        <f t="shared" si="14"/>
        <v>2000000</v>
      </c>
      <c r="K65" s="32">
        <f t="shared" si="11"/>
        <v>3000000</v>
      </c>
      <c r="L65" s="32">
        <f t="shared" ref="L65:M67" si="15">+L17+L21+L25+L29+L33+L37+L41+L45+L49+L57</f>
        <v>0</v>
      </c>
      <c r="M65" s="36">
        <f t="shared" si="15"/>
        <v>3000000</v>
      </c>
    </row>
    <row r="66" spans="1:15" s="7" customFormat="1" ht="21" customHeight="1" x14ac:dyDescent="0.25">
      <c r="A66" s="31" t="s">
        <v>3</v>
      </c>
      <c r="B66" s="32">
        <f t="shared" si="8"/>
        <v>3185755</v>
      </c>
      <c r="C66" s="32">
        <f t="shared" si="12"/>
        <v>3185755</v>
      </c>
      <c r="D66" s="32">
        <f t="shared" si="12"/>
        <v>0</v>
      </c>
      <c r="E66" s="32">
        <f t="shared" si="9"/>
        <v>3238630</v>
      </c>
      <c r="F66" s="32">
        <f t="shared" si="13"/>
        <v>3238630</v>
      </c>
      <c r="G66" s="32">
        <f t="shared" si="13"/>
        <v>0</v>
      </c>
      <c r="H66" s="32">
        <f t="shared" si="10"/>
        <v>3429868</v>
      </c>
      <c r="I66" s="32">
        <f t="shared" si="14"/>
        <v>2429868</v>
      </c>
      <c r="J66" s="32">
        <f t="shared" si="14"/>
        <v>1000000</v>
      </c>
      <c r="K66" s="32">
        <f t="shared" si="11"/>
        <v>3719868</v>
      </c>
      <c r="L66" s="32">
        <f t="shared" si="15"/>
        <v>1719868</v>
      </c>
      <c r="M66" s="36">
        <f t="shared" si="15"/>
        <v>2000000</v>
      </c>
    </row>
    <row r="67" spans="1:15" s="7" customFormat="1" ht="21" customHeight="1" x14ac:dyDescent="0.25">
      <c r="A67" s="31" t="s">
        <v>2</v>
      </c>
      <c r="B67" s="32">
        <f t="shared" si="8"/>
        <v>198100</v>
      </c>
      <c r="C67" s="32">
        <f t="shared" si="12"/>
        <v>32100</v>
      </c>
      <c r="D67" s="32">
        <f t="shared" si="12"/>
        <v>166000</v>
      </c>
      <c r="E67" s="32">
        <f t="shared" si="9"/>
        <v>194100</v>
      </c>
      <c r="F67" s="32">
        <f t="shared" si="13"/>
        <v>191100</v>
      </c>
      <c r="G67" s="32">
        <f t="shared" si="13"/>
        <v>3000</v>
      </c>
      <c r="H67" s="32">
        <f t="shared" si="10"/>
        <v>194100</v>
      </c>
      <c r="I67" s="32">
        <f t="shared" si="14"/>
        <v>191100</v>
      </c>
      <c r="J67" s="32">
        <f t="shared" si="14"/>
        <v>3000</v>
      </c>
      <c r="K67" s="32">
        <f t="shared" si="11"/>
        <v>194100</v>
      </c>
      <c r="L67" s="32">
        <f t="shared" si="15"/>
        <v>191100</v>
      </c>
      <c r="M67" s="36">
        <f t="shared" si="15"/>
        <v>3000</v>
      </c>
    </row>
    <row r="68" spans="1:15" s="7" customFormat="1" ht="21" customHeight="1" thickBot="1" x14ac:dyDescent="0.3">
      <c r="A68" s="31" t="s">
        <v>1</v>
      </c>
      <c r="B68" s="47">
        <f t="shared" si="8"/>
        <v>0</v>
      </c>
      <c r="C68" s="32">
        <f>+C52+C60</f>
        <v>0</v>
      </c>
      <c r="D68" s="32">
        <f>+D52+D60</f>
        <v>0</v>
      </c>
      <c r="E68" s="47">
        <f t="shared" si="9"/>
        <v>0</v>
      </c>
      <c r="F68" s="32">
        <f>+F52+F60</f>
        <v>0</v>
      </c>
      <c r="G68" s="32">
        <f>+G52+G60</f>
        <v>0</v>
      </c>
      <c r="H68" s="47">
        <f t="shared" si="10"/>
        <v>0</v>
      </c>
      <c r="I68" s="32">
        <f>+I52+I60</f>
        <v>0</v>
      </c>
      <c r="J68" s="32">
        <f>+J52+J60</f>
        <v>0</v>
      </c>
      <c r="K68" s="47">
        <f t="shared" si="11"/>
        <v>0</v>
      </c>
      <c r="L68" s="32">
        <f>+L52+L60</f>
        <v>0</v>
      </c>
      <c r="M68" s="36">
        <f>+M52+M60</f>
        <v>0</v>
      </c>
    </row>
    <row r="69" spans="1:15" ht="21" customHeight="1" thickBot="1" x14ac:dyDescent="0.3">
      <c r="A69" s="48" t="s">
        <v>0</v>
      </c>
      <c r="B69" s="45">
        <f t="shared" si="8"/>
        <v>15857537</v>
      </c>
      <c r="C69" s="49">
        <f>+C63+C64+C68</f>
        <v>1525581</v>
      </c>
      <c r="D69" s="50">
        <f>+D64+D68</f>
        <v>14331956</v>
      </c>
      <c r="E69" s="45">
        <f t="shared" si="9"/>
        <v>13618907</v>
      </c>
      <c r="F69" s="49">
        <f>+F63+F64+F68</f>
        <v>12618907</v>
      </c>
      <c r="G69" s="50">
        <f>+G64+G68</f>
        <v>1000000</v>
      </c>
      <c r="H69" s="45">
        <f t="shared" si="10"/>
        <v>13189039</v>
      </c>
      <c r="I69" s="49">
        <f>+I63+I64+I68</f>
        <v>12189039</v>
      </c>
      <c r="J69" s="50">
        <f>+J64+J68</f>
        <v>1000000</v>
      </c>
      <c r="K69" s="45">
        <f t="shared" si="11"/>
        <v>12469171</v>
      </c>
      <c r="L69" s="49">
        <f>+L63+L64+L68</f>
        <v>11469171</v>
      </c>
      <c r="M69" s="51">
        <f>+M64+M68</f>
        <v>1000000</v>
      </c>
    </row>
    <row r="70" spans="1:15" ht="21" customHeight="1" x14ac:dyDescent="0.2">
      <c r="A70" s="64" t="s">
        <v>45</v>
      </c>
      <c r="B70" s="65"/>
      <c r="C70" s="65"/>
      <c r="D70" s="65"/>
      <c r="E70" s="65"/>
      <c r="F70" s="65"/>
      <c r="G70" s="65"/>
      <c r="H70" s="65"/>
      <c r="I70" s="65"/>
      <c r="J70" s="65"/>
      <c r="K70" s="65"/>
      <c r="L70" s="65"/>
      <c r="M70" s="66"/>
      <c r="O70" s="9"/>
    </row>
    <row r="71" spans="1:15" ht="21" customHeight="1" x14ac:dyDescent="0.25">
      <c r="A71" s="29" t="s">
        <v>6</v>
      </c>
      <c r="B71" s="35">
        <f>+C71</f>
        <v>1925442</v>
      </c>
      <c r="C71" s="35">
        <f>+C14</f>
        <v>1925442</v>
      </c>
      <c r="D71" s="39" t="s">
        <v>5</v>
      </c>
      <c r="E71" s="35">
        <f>+F71</f>
        <v>15857537</v>
      </c>
      <c r="F71" s="35">
        <f>+F14</f>
        <v>15857537</v>
      </c>
      <c r="G71" s="39" t="s">
        <v>5</v>
      </c>
      <c r="H71" s="35">
        <f>+I71</f>
        <v>13618907</v>
      </c>
      <c r="I71" s="35">
        <f>+I14</f>
        <v>13618907</v>
      </c>
      <c r="J71" s="39" t="s">
        <v>5</v>
      </c>
      <c r="K71" s="35">
        <f>+L71</f>
        <v>13189039</v>
      </c>
      <c r="L71" s="35">
        <f>+L14</f>
        <v>13189039</v>
      </c>
      <c r="M71" s="40" t="s">
        <v>5</v>
      </c>
      <c r="O71" s="9"/>
    </row>
    <row r="72" spans="1:15" ht="21" customHeight="1" x14ac:dyDescent="0.25">
      <c r="A72" s="31" t="s">
        <v>30</v>
      </c>
      <c r="B72" s="32">
        <f t="shared" ref="B72:B77" si="16">+C72+D72</f>
        <v>13932095</v>
      </c>
      <c r="C72" s="32">
        <f>+C15</f>
        <v>-399861</v>
      </c>
      <c r="D72" s="32">
        <f>+D15</f>
        <v>14331956</v>
      </c>
      <c r="E72" s="32">
        <f t="shared" ref="E72:E77" si="17">+F72+G72</f>
        <v>-2238630</v>
      </c>
      <c r="F72" s="32">
        <f>+F15</f>
        <v>-3238630</v>
      </c>
      <c r="G72" s="32">
        <f>+G15</f>
        <v>1000000</v>
      </c>
      <c r="H72" s="32">
        <f t="shared" ref="H72:H77" si="18">+I72+J72</f>
        <v>-429868</v>
      </c>
      <c r="I72" s="32">
        <f>+I15</f>
        <v>-1429868</v>
      </c>
      <c r="J72" s="32">
        <f>+J15</f>
        <v>1000000</v>
      </c>
      <c r="K72" s="32">
        <f t="shared" ref="K72:K77" si="19">+L72+M72</f>
        <v>-719868</v>
      </c>
      <c r="L72" s="32">
        <f>+L15</f>
        <v>-1719868</v>
      </c>
      <c r="M72" s="36">
        <f>+M15</f>
        <v>1000000</v>
      </c>
      <c r="O72" s="9"/>
    </row>
    <row r="73" spans="1:15" ht="21" customHeight="1" x14ac:dyDescent="0.25">
      <c r="A73" s="31" t="s">
        <v>4</v>
      </c>
      <c r="B73" s="32">
        <f t="shared" si="16"/>
        <v>17117850</v>
      </c>
      <c r="C73" s="32">
        <f t="shared" ref="C73:D75" si="20">+C17+C21+C25+C29+C33+C37+C41+C45+C49</f>
        <v>2785894</v>
      </c>
      <c r="D73" s="32">
        <f t="shared" si="20"/>
        <v>14331956</v>
      </c>
      <c r="E73" s="32">
        <f t="shared" si="17"/>
        <v>1000000</v>
      </c>
      <c r="F73" s="32">
        <f t="shared" ref="F73:G75" si="21">+F17+F21+F25+F29+F33+F37+F41+F45+F49</f>
        <v>0</v>
      </c>
      <c r="G73" s="32">
        <f t="shared" si="21"/>
        <v>1000000</v>
      </c>
      <c r="H73" s="32">
        <f t="shared" si="18"/>
        <v>3000000</v>
      </c>
      <c r="I73" s="32">
        <f t="shared" ref="I73:J75" si="22">+I17+I21+I25+I29+I33+I37+I41+I45+I49</f>
        <v>1000000</v>
      </c>
      <c r="J73" s="32">
        <f t="shared" si="22"/>
        <v>2000000</v>
      </c>
      <c r="K73" s="32">
        <f t="shared" si="19"/>
        <v>3000000</v>
      </c>
      <c r="L73" s="32">
        <f t="shared" ref="L73:M75" si="23">+L17+L21+L25+L29+L33+L37+L41+L45+L49</f>
        <v>0</v>
      </c>
      <c r="M73" s="32">
        <f t="shared" si="23"/>
        <v>3000000</v>
      </c>
      <c r="O73" s="9"/>
    </row>
    <row r="74" spans="1:15" ht="21" customHeight="1" x14ac:dyDescent="0.25">
      <c r="A74" s="31" t="s">
        <v>3</v>
      </c>
      <c r="B74" s="32">
        <f t="shared" si="16"/>
        <v>3185755</v>
      </c>
      <c r="C74" s="32">
        <f t="shared" si="20"/>
        <v>3185755</v>
      </c>
      <c r="D74" s="32">
        <f t="shared" si="20"/>
        <v>0</v>
      </c>
      <c r="E74" s="32">
        <f t="shared" si="17"/>
        <v>3238630</v>
      </c>
      <c r="F74" s="32">
        <f t="shared" si="21"/>
        <v>3238630</v>
      </c>
      <c r="G74" s="32">
        <f t="shared" si="21"/>
        <v>0</v>
      </c>
      <c r="H74" s="32">
        <f t="shared" si="18"/>
        <v>3429868</v>
      </c>
      <c r="I74" s="32">
        <f t="shared" si="22"/>
        <v>2429868</v>
      </c>
      <c r="J74" s="32">
        <f t="shared" si="22"/>
        <v>1000000</v>
      </c>
      <c r="K74" s="32">
        <f t="shared" si="19"/>
        <v>3719868</v>
      </c>
      <c r="L74" s="32">
        <f t="shared" si="23"/>
        <v>1719868</v>
      </c>
      <c r="M74" s="32">
        <f t="shared" si="23"/>
        <v>2000000</v>
      </c>
      <c r="O74" s="9"/>
    </row>
    <row r="75" spans="1:15" ht="21" customHeight="1" x14ac:dyDescent="0.25">
      <c r="A75" s="31" t="s">
        <v>2</v>
      </c>
      <c r="B75" s="32">
        <f t="shared" si="16"/>
        <v>198100</v>
      </c>
      <c r="C75" s="32">
        <f t="shared" si="20"/>
        <v>32100</v>
      </c>
      <c r="D75" s="32">
        <f t="shared" si="20"/>
        <v>166000</v>
      </c>
      <c r="E75" s="32">
        <f t="shared" si="17"/>
        <v>194100</v>
      </c>
      <c r="F75" s="32">
        <f t="shared" si="21"/>
        <v>191100</v>
      </c>
      <c r="G75" s="32">
        <f t="shared" si="21"/>
        <v>3000</v>
      </c>
      <c r="H75" s="32">
        <f t="shared" si="18"/>
        <v>194100</v>
      </c>
      <c r="I75" s="32">
        <f t="shared" si="22"/>
        <v>191100</v>
      </c>
      <c r="J75" s="32">
        <f t="shared" si="22"/>
        <v>3000</v>
      </c>
      <c r="K75" s="32">
        <f t="shared" si="19"/>
        <v>194100</v>
      </c>
      <c r="L75" s="32">
        <f t="shared" si="23"/>
        <v>191100</v>
      </c>
      <c r="M75" s="32">
        <f t="shared" si="23"/>
        <v>3000</v>
      </c>
      <c r="O75" s="9"/>
    </row>
    <row r="76" spans="1:15" ht="21" customHeight="1" thickBot="1" x14ac:dyDescent="0.3">
      <c r="A76" s="31" t="s">
        <v>1</v>
      </c>
      <c r="B76" s="47">
        <f t="shared" si="16"/>
        <v>0</v>
      </c>
      <c r="C76" s="32">
        <f>+C52</f>
        <v>0</v>
      </c>
      <c r="D76" s="32">
        <f>+D52</f>
        <v>0</v>
      </c>
      <c r="E76" s="47">
        <f t="shared" si="17"/>
        <v>0</v>
      </c>
      <c r="F76" s="32">
        <f>+F52</f>
        <v>0</v>
      </c>
      <c r="G76" s="32">
        <f>+G52</f>
        <v>0</v>
      </c>
      <c r="H76" s="47">
        <f t="shared" si="18"/>
        <v>0</v>
      </c>
      <c r="I76" s="32">
        <f>+I52</f>
        <v>0</v>
      </c>
      <c r="J76" s="32">
        <f>+J52</f>
        <v>0</v>
      </c>
      <c r="K76" s="47">
        <f t="shared" si="19"/>
        <v>0</v>
      </c>
      <c r="L76" s="32">
        <f>+L52</f>
        <v>0</v>
      </c>
      <c r="M76" s="36">
        <f>+M52</f>
        <v>0</v>
      </c>
      <c r="O76" s="9"/>
    </row>
    <row r="77" spans="1:15" ht="21" customHeight="1" thickBot="1" x14ac:dyDescent="0.3">
      <c r="A77" s="48" t="s">
        <v>0</v>
      </c>
      <c r="B77" s="45">
        <f t="shared" si="16"/>
        <v>15857537</v>
      </c>
      <c r="C77" s="49">
        <f>+C71+C72+C76</f>
        <v>1525581</v>
      </c>
      <c r="D77" s="50">
        <f>+D72+D76</f>
        <v>14331956</v>
      </c>
      <c r="E77" s="45">
        <f t="shared" si="17"/>
        <v>13618907</v>
      </c>
      <c r="F77" s="49">
        <f>+F71+F72+F76</f>
        <v>12618907</v>
      </c>
      <c r="G77" s="50">
        <f>+G72+G76</f>
        <v>1000000</v>
      </c>
      <c r="H77" s="45">
        <f t="shared" si="18"/>
        <v>13189039</v>
      </c>
      <c r="I77" s="49">
        <f>+I71+I72+I76</f>
        <v>12189039</v>
      </c>
      <c r="J77" s="50">
        <f>+J72+J76</f>
        <v>1000000</v>
      </c>
      <c r="K77" s="45">
        <f t="shared" si="19"/>
        <v>12469171</v>
      </c>
      <c r="L77" s="49">
        <f>+L71+L72+L76</f>
        <v>11469171</v>
      </c>
      <c r="M77" s="51">
        <f>+M72+M76</f>
        <v>1000000</v>
      </c>
      <c r="O77" s="9"/>
    </row>
    <row r="78" spans="1:15" x14ac:dyDescent="0.2">
      <c r="A78" s="7"/>
      <c r="B78" s="7"/>
      <c r="C78" s="7"/>
      <c r="D78" s="7"/>
      <c r="E78" s="7"/>
      <c r="F78" s="7"/>
      <c r="G78" s="7"/>
      <c r="H78" s="7"/>
      <c r="I78" s="7"/>
      <c r="J78" s="7"/>
      <c r="K78" s="7"/>
      <c r="L78" s="7"/>
      <c r="M78" s="7"/>
    </row>
    <row r="79" spans="1:15" ht="15.75" x14ac:dyDescent="0.25">
      <c r="A79" s="8" t="s">
        <v>37</v>
      </c>
      <c r="B79" s="7"/>
      <c r="C79" s="7"/>
      <c r="D79" s="7"/>
      <c r="E79" s="7"/>
      <c r="F79" s="7"/>
      <c r="G79" s="7"/>
      <c r="H79" s="7"/>
      <c r="I79" s="7"/>
      <c r="J79" s="7"/>
      <c r="K79" s="7"/>
    </row>
    <row r="80" spans="1:15" ht="51" customHeight="1" x14ac:dyDescent="0.25">
      <c r="A80" s="54" t="s">
        <v>57</v>
      </c>
      <c r="B80" s="54"/>
      <c r="C80" s="54"/>
      <c r="D80" s="54"/>
      <c r="E80" s="54"/>
      <c r="F80" s="54"/>
      <c r="G80" s="54"/>
      <c r="H80" s="54"/>
      <c r="I80" s="54"/>
      <c r="J80" s="54"/>
      <c r="K80" s="54"/>
      <c r="L80" s="54"/>
      <c r="M80" s="54"/>
    </row>
    <row r="81" spans="1:14" ht="48.75" customHeight="1" x14ac:dyDescent="0.25">
      <c r="A81" s="54" t="s">
        <v>63</v>
      </c>
      <c r="B81" s="54"/>
      <c r="C81" s="54"/>
      <c r="D81" s="54"/>
      <c r="E81" s="54"/>
      <c r="F81" s="54"/>
      <c r="G81" s="54"/>
      <c r="H81" s="54"/>
      <c r="I81" s="54"/>
      <c r="J81" s="54"/>
      <c r="K81" s="54"/>
      <c r="L81" s="54"/>
      <c r="M81" s="54"/>
    </row>
    <row r="82" spans="1:14" ht="33.75" customHeight="1" x14ac:dyDescent="0.25">
      <c r="A82" s="54" t="s">
        <v>35</v>
      </c>
      <c r="B82" s="54"/>
      <c r="C82" s="54"/>
      <c r="D82" s="54"/>
      <c r="E82" s="54"/>
      <c r="F82" s="54"/>
      <c r="G82" s="54"/>
      <c r="H82" s="54"/>
      <c r="I82" s="54"/>
      <c r="J82" s="54"/>
      <c r="K82" s="54"/>
      <c r="L82" s="54"/>
      <c r="M82" s="54"/>
    </row>
    <row r="83" spans="1:14" ht="32.25" customHeight="1" x14ac:dyDescent="0.25">
      <c r="A83" s="54" t="s">
        <v>58</v>
      </c>
      <c r="B83" s="54"/>
      <c r="C83" s="54"/>
      <c r="D83" s="54"/>
      <c r="E83" s="54"/>
      <c r="F83" s="54"/>
      <c r="G83" s="54"/>
      <c r="H83" s="54"/>
      <c r="I83" s="54"/>
      <c r="J83" s="54"/>
      <c r="K83" s="54"/>
      <c r="L83" s="54"/>
      <c r="M83" s="54"/>
      <c r="N83" s="5"/>
    </row>
    <row r="84" spans="1:14" ht="15" x14ac:dyDescent="0.25">
      <c r="A84" s="54" t="s">
        <v>40</v>
      </c>
      <c r="B84" s="55"/>
      <c r="C84" s="55"/>
      <c r="D84" s="55"/>
      <c r="E84" s="55"/>
      <c r="F84" s="55"/>
      <c r="G84" s="55"/>
      <c r="H84" s="55"/>
      <c r="I84" s="55"/>
      <c r="J84" s="55"/>
      <c r="K84" s="55"/>
      <c r="L84" s="55"/>
      <c r="M84" s="55"/>
    </row>
    <row r="85" spans="1:14" ht="15.75" x14ac:dyDescent="0.25">
      <c r="A85" s="3" t="s">
        <v>41</v>
      </c>
      <c r="B85" s="6"/>
      <c r="C85" s="6"/>
      <c r="D85" s="6"/>
      <c r="E85" s="6"/>
      <c r="F85" s="6"/>
      <c r="G85" s="6"/>
      <c r="H85" s="6"/>
      <c r="I85" s="6"/>
      <c r="J85" s="6"/>
      <c r="K85" s="6"/>
      <c r="L85" s="6"/>
      <c r="M85" s="6"/>
    </row>
    <row r="86" spans="1:14" ht="15.75" x14ac:dyDescent="0.25">
      <c r="A86" s="3" t="s">
        <v>31</v>
      </c>
      <c r="B86" s="4"/>
      <c r="C86" s="4"/>
      <c r="D86" s="4"/>
      <c r="E86" s="4"/>
      <c r="F86" s="4"/>
      <c r="G86" s="4"/>
      <c r="H86" s="2"/>
      <c r="I86" s="2"/>
      <c r="J86" s="2"/>
      <c r="K86" s="2"/>
      <c r="L86" s="2"/>
      <c r="M86" s="2"/>
    </row>
    <row r="87" spans="1:14" ht="15.75" x14ac:dyDescent="0.25">
      <c r="A87" s="3" t="s">
        <v>59</v>
      </c>
      <c r="B87" s="4"/>
      <c r="C87" s="4"/>
      <c r="D87" s="4"/>
      <c r="E87" s="4"/>
      <c r="F87" s="4"/>
      <c r="G87" s="4"/>
      <c r="H87" s="2"/>
      <c r="I87" s="2"/>
      <c r="J87" s="2"/>
      <c r="K87" s="2"/>
      <c r="L87" s="2"/>
      <c r="M87" s="2"/>
    </row>
    <row r="88" spans="1:14" x14ac:dyDescent="0.2">
      <c r="A88" s="2"/>
      <c r="B88" s="2"/>
      <c r="C88" s="2"/>
      <c r="D88" s="2"/>
      <c r="E88" s="2"/>
      <c r="F88" s="2"/>
      <c r="G88" s="2"/>
      <c r="H88" s="2"/>
      <c r="I88" s="2"/>
      <c r="J88" s="2"/>
      <c r="K88" s="2"/>
      <c r="L88" s="2"/>
      <c r="M88" s="2"/>
    </row>
    <row r="89" spans="1:14" ht="15.75" x14ac:dyDescent="0.25">
      <c r="A89" s="22" t="s">
        <v>65</v>
      </c>
      <c r="B89" s="23"/>
      <c r="C89" s="23"/>
      <c r="D89" s="23"/>
    </row>
    <row r="90" spans="1:14" x14ac:dyDescent="0.2">
      <c r="A90" s="1" t="s">
        <v>36</v>
      </c>
    </row>
    <row r="91" spans="1:14" x14ac:dyDescent="0.2">
      <c r="A91" s="24"/>
      <c r="B91" s="23"/>
      <c r="C91" s="23"/>
      <c r="D91" s="23"/>
    </row>
    <row r="92" spans="1:14" x14ac:dyDescent="0.2">
      <c r="A92" s="24"/>
      <c r="B92" s="23"/>
      <c r="C92" s="23"/>
      <c r="D92" s="23"/>
    </row>
  </sheetData>
  <sheetProtection algorithmName="SHA-512" hashValue="7vxmHtsZlZSFd6vDzJbumhw+sJ9LHveg7sY5RojKeOMYnabCUHnEcs0NDJg0jGXpe0vfu5T/51eoas2Dc71T1g==" saltValue="yTj8kjlNKm8fhBGO6yyEIg==" spinCount="100000" sheet="1" objects="1" scenarios="1"/>
  <mergeCells count="23">
    <mergeCell ref="L3:M3"/>
    <mergeCell ref="A4:M4"/>
    <mergeCell ref="A5:M5"/>
    <mergeCell ref="K7:L7"/>
    <mergeCell ref="A11:A12"/>
    <mergeCell ref="B11:B12"/>
    <mergeCell ref="C11:D11"/>
    <mergeCell ref="E11:E12"/>
    <mergeCell ref="F11:G11"/>
    <mergeCell ref="H11:H12"/>
    <mergeCell ref="A6:M6"/>
    <mergeCell ref="A84:M84"/>
    <mergeCell ref="I11:J11"/>
    <mergeCell ref="K11:K12"/>
    <mergeCell ref="L11:M11"/>
    <mergeCell ref="A13:M13"/>
    <mergeCell ref="A70:M70"/>
    <mergeCell ref="A54:M54"/>
    <mergeCell ref="A62:M62"/>
    <mergeCell ref="A80:M80"/>
    <mergeCell ref="A81:M81"/>
    <mergeCell ref="A82:M82"/>
    <mergeCell ref="A83:M83"/>
  </mergeCells>
  <conditionalFormatting sqref="B61">
    <cfRule type="cellIs" dxfId="68" priority="69" operator="lessThan">
      <formula>0</formula>
    </cfRule>
  </conditionalFormatting>
  <conditionalFormatting sqref="B53">
    <cfRule type="cellIs" dxfId="67" priority="68" operator="lessThan">
      <formula>0</formula>
    </cfRule>
  </conditionalFormatting>
  <conditionalFormatting sqref="B69">
    <cfRule type="cellIs" dxfId="66" priority="67" operator="lessThan">
      <formula>0</formula>
    </cfRule>
  </conditionalFormatting>
  <conditionalFormatting sqref="I14">
    <cfRule type="cellIs" dxfId="65" priority="66" operator="lessThan">
      <formula>0</formula>
    </cfRule>
  </conditionalFormatting>
  <conditionalFormatting sqref="F14">
    <cfRule type="cellIs" dxfId="64" priority="65" operator="lessThan">
      <formula>0</formula>
    </cfRule>
  </conditionalFormatting>
  <conditionalFormatting sqref="L14">
    <cfRule type="cellIs" dxfId="63" priority="64" operator="lessThan">
      <formula>0</formula>
    </cfRule>
  </conditionalFormatting>
  <conditionalFormatting sqref="C61">
    <cfRule type="cellIs" dxfId="62" priority="61" operator="lessThan">
      <formula>0</formula>
    </cfRule>
  </conditionalFormatting>
  <conditionalFormatting sqref="D61">
    <cfRule type="cellIs" dxfId="61" priority="60" operator="lessThan">
      <formula>0</formula>
    </cfRule>
  </conditionalFormatting>
  <conditionalFormatting sqref="B63 B61 B14:D14 B55:D55 F63:G63 F14:G14 I14:J14 L14:M14 F55:G55 I55:J55 L55:M55 I63:J63 L63:M63">
    <cfRule type="cellIs" dxfId="60" priority="63" operator="lessThan">
      <formula>0</formula>
    </cfRule>
  </conditionalFormatting>
  <conditionalFormatting sqref="C53:D53">
    <cfRule type="cellIs" dxfId="59" priority="62" operator="lessThan">
      <formula>0</formula>
    </cfRule>
  </conditionalFormatting>
  <conditionalFormatting sqref="C61:D61">
    <cfRule type="cellIs" dxfId="58" priority="59" operator="lessThan">
      <formula>0</formula>
    </cfRule>
  </conditionalFormatting>
  <conditionalFormatting sqref="C63:D63">
    <cfRule type="cellIs" dxfId="57" priority="58" operator="lessThan">
      <formula>0</formula>
    </cfRule>
  </conditionalFormatting>
  <conditionalFormatting sqref="M69">
    <cfRule type="cellIs" dxfId="56" priority="53" operator="lessThan">
      <formula>0</formula>
    </cfRule>
  </conditionalFormatting>
  <conditionalFormatting sqref="I53:J53">
    <cfRule type="cellIs" dxfId="55" priority="56" operator="lessThan">
      <formula>0</formula>
    </cfRule>
  </conditionalFormatting>
  <conditionalFormatting sqref="F53:G53">
    <cfRule type="cellIs" dxfId="54" priority="57" operator="lessThan">
      <formula>0</formula>
    </cfRule>
  </conditionalFormatting>
  <conditionalFormatting sqref="L53:M53">
    <cfRule type="cellIs" dxfId="53" priority="55" operator="lessThan">
      <formula>0</formula>
    </cfRule>
  </conditionalFormatting>
  <conditionalFormatting sqref="J69">
    <cfRule type="cellIs" dxfId="52" priority="52" operator="lessThan">
      <formula>0</formula>
    </cfRule>
  </conditionalFormatting>
  <conditionalFormatting sqref="G69">
    <cfRule type="cellIs" dxfId="51" priority="51" operator="lessThan">
      <formula>0</formula>
    </cfRule>
  </conditionalFormatting>
  <conditionalFormatting sqref="D69">
    <cfRule type="cellIs" dxfId="50" priority="50" operator="lessThan">
      <formula>0</formula>
    </cfRule>
  </conditionalFormatting>
  <conditionalFormatting sqref="E53">
    <cfRule type="cellIs" dxfId="49" priority="49" operator="lessThan">
      <formula>0</formula>
    </cfRule>
  </conditionalFormatting>
  <conditionalFormatting sqref="C69 L69 I69 F69">
    <cfRule type="cellIs" dxfId="48" priority="54" operator="lessThan">
      <formula>0</formula>
    </cfRule>
  </conditionalFormatting>
  <conditionalFormatting sqref="E14">
    <cfRule type="cellIs" dxfId="47" priority="48" operator="lessThan">
      <formula>0</formula>
    </cfRule>
  </conditionalFormatting>
  <conditionalFormatting sqref="H53">
    <cfRule type="cellIs" dxfId="46" priority="47" operator="lessThan">
      <formula>0</formula>
    </cfRule>
  </conditionalFormatting>
  <conditionalFormatting sqref="H14">
    <cfRule type="cellIs" dxfId="45" priority="46" operator="lessThan">
      <formula>0</formula>
    </cfRule>
  </conditionalFormatting>
  <conditionalFormatting sqref="K53">
    <cfRule type="cellIs" dxfId="44" priority="45" operator="lessThan">
      <formula>0</formula>
    </cfRule>
  </conditionalFormatting>
  <conditionalFormatting sqref="K14">
    <cfRule type="cellIs" dxfId="43" priority="44" operator="lessThan">
      <formula>0</formula>
    </cfRule>
  </conditionalFormatting>
  <conditionalFormatting sqref="E61">
    <cfRule type="cellIs" dxfId="42" priority="43" operator="lessThan">
      <formula>0</formula>
    </cfRule>
  </conditionalFormatting>
  <conditionalFormatting sqref="E61 E55">
    <cfRule type="cellIs" dxfId="41" priority="42" operator="lessThan">
      <formula>0</formula>
    </cfRule>
  </conditionalFormatting>
  <conditionalFormatting sqref="H61">
    <cfRule type="cellIs" dxfId="40" priority="41" operator="lessThan">
      <formula>0</formula>
    </cfRule>
  </conditionalFormatting>
  <conditionalFormatting sqref="H61 H55">
    <cfRule type="cellIs" dxfId="39" priority="40" operator="lessThan">
      <formula>0</formula>
    </cfRule>
  </conditionalFormatting>
  <conditionalFormatting sqref="K61">
    <cfRule type="cellIs" dxfId="38" priority="39" operator="lessThan">
      <formula>0</formula>
    </cfRule>
  </conditionalFormatting>
  <conditionalFormatting sqref="K61 K55">
    <cfRule type="cellIs" dxfId="37" priority="38" operator="lessThan">
      <formula>0</formula>
    </cfRule>
  </conditionalFormatting>
  <conditionalFormatting sqref="E69">
    <cfRule type="cellIs" dxfId="36" priority="37" operator="lessThan">
      <formula>0</formula>
    </cfRule>
  </conditionalFormatting>
  <conditionalFormatting sqref="E63">
    <cfRule type="cellIs" dxfId="35" priority="36" operator="lessThan">
      <formula>0</formula>
    </cfRule>
  </conditionalFormatting>
  <conditionalFormatting sqref="H69">
    <cfRule type="cellIs" dxfId="34" priority="35" operator="lessThan">
      <formula>0</formula>
    </cfRule>
  </conditionalFormatting>
  <conditionalFormatting sqref="H63">
    <cfRule type="cellIs" dxfId="33" priority="34" operator="lessThan">
      <formula>0</formula>
    </cfRule>
  </conditionalFormatting>
  <conditionalFormatting sqref="K69">
    <cfRule type="cellIs" dxfId="32" priority="33" operator="lessThan">
      <formula>0</formula>
    </cfRule>
  </conditionalFormatting>
  <conditionalFormatting sqref="K63">
    <cfRule type="cellIs" dxfId="31" priority="32" operator="lessThan">
      <formula>0</formula>
    </cfRule>
  </conditionalFormatting>
  <conditionalFormatting sqref="F61">
    <cfRule type="cellIs" dxfId="30" priority="31" operator="lessThan">
      <formula>0</formula>
    </cfRule>
  </conditionalFormatting>
  <conditionalFormatting sqref="G61">
    <cfRule type="cellIs" dxfId="29" priority="30" operator="lessThan">
      <formula>0</formula>
    </cfRule>
  </conditionalFormatting>
  <conditionalFormatting sqref="F61:G61">
    <cfRule type="cellIs" dxfId="28" priority="29" operator="lessThan">
      <formula>0</formula>
    </cfRule>
  </conditionalFormatting>
  <conditionalFormatting sqref="I61">
    <cfRule type="cellIs" dxfId="27" priority="28" operator="lessThan">
      <formula>0</formula>
    </cfRule>
  </conditionalFormatting>
  <conditionalFormatting sqref="J61">
    <cfRule type="cellIs" dxfId="26" priority="27" operator="lessThan">
      <formula>0</formula>
    </cfRule>
  </conditionalFormatting>
  <conditionalFormatting sqref="I61:J61">
    <cfRule type="cellIs" dxfId="25" priority="26" operator="lessThan">
      <formula>0</formula>
    </cfRule>
  </conditionalFormatting>
  <conditionalFormatting sqref="L61">
    <cfRule type="cellIs" dxfId="24" priority="25" operator="lessThan">
      <formula>0</formula>
    </cfRule>
  </conditionalFormatting>
  <conditionalFormatting sqref="M61">
    <cfRule type="cellIs" dxfId="23" priority="24" operator="lessThan">
      <formula>0</formula>
    </cfRule>
  </conditionalFormatting>
  <conditionalFormatting sqref="L61:M61">
    <cfRule type="cellIs" dxfId="22" priority="23" operator="lessThan">
      <formula>0</formula>
    </cfRule>
  </conditionalFormatting>
  <conditionalFormatting sqref="D16 D20 D24 D28 D32 D36 D40 D44 D48 G48 G44 G40 G36 G32 G28 G24 G20 G16 J16 J20 J24 J28 J32 J36 J40 J44 J48 M48 M44 M40 M36 M32 M28 M24 M20 M16">
    <cfRule type="cellIs" dxfId="21" priority="22" operator="lessThan">
      <formula>0</formula>
    </cfRule>
  </conditionalFormatting>
  <conditionalFormatting sqref="D56 G56 J56 M56">
    <cfRule type="cellIs" dxfId="20" priority="21" operator="lessThan">
      <formula>0</formula>
    </cfRule>
  </conditionalFormatting>
  <conditionalFormatting sqref="B77">
    <cfRule type="cellIs" dxfId="19" priority="20" operator="lessThan">
      <formula>0</formula>
    </cfRule>
  </conditionalFormatting>
  <conditionalFormatting sqref="B71">
    <cfRule type="cellIs" dxfId="18" priority="19" operator="lessThan">
      <formula>0</formula>
    </cfRule>
  </conditionalFormatting>
  <conditionalFormatting sqref="C71:D71">
    <cfRule type="cellIs" dxfId="17" priority="18" operator="lessThan">
      <formula>0</formula>
    </cfRule>
  </conditionalFormatting>
  <conditionalFormatting sqref="D77">
    <cfRule type="cellIs" dxfId="16" priority="16" operator="lessThan">
      <formula>0</formula>
    </cfRule>
  </conditionalFormatting>
  <conditionalFormatting sqref="H71">
    <cfRule type="cellIs" dxfId="15" priority="12" operator="lessThan">
      <formula>0</formula>
    </cfRule>
  </conditionalFormatting>
  <conditionalFormatting sqref="F77">
    <cfRule type="cellIs" dxfId="14" priority="8" operator="lessThan">
      <formula>0</formula>
    </cfRule>
  </conditionalFormatting>
  <conditionalFormatting sqref="C77">
    <cfRule type="cellIs" dxfId="13" priority="17" operator="lessThan">
      <formula>0</formula>
    </cfRule>
  </conditionalFormatting>
  <conditionalFormatting sqref="E77">
    <cfRule type="cellIs" dxfId="12" priority="15" operator="lessThan">
      <formula>0</formula>
    </cfRule>
  </conditionalFormatting>
  <conditionalFormatting sqref="E71">
    <cfRule type="cellIs" dxfId="11" priority="14" operator="lessThan">
      <formula>0</formula>
    </cfRule>
  </conditionalFormatting>
  <conditionalFormatting sqref="H77">
    <cfRule type="cellIs" dxfId="10" priority="13" operator="lessThan">
      <formula>0</formula>
    </cfRule>
  </conditionalFormatting>
  <conditionalFormatting sqref="K77">
    <cfRule type="cellIs" dxfId="9" priority="11" operator="lessThan">
      <formula>0</formula>
    </cfRule>
  </conditionalFormatting>
  <conditionalFormatting sqref="K71">
    <cfRule type="cellIs" dxfId="8" priority="10" operator="lessThan">
      <formula>0</formula>
    </cfRule>
  </conditionalFormatting>
  <conditionalFormatting sqref="M77">
    <cfRule type="cellIs" dxfId="7" priority="1" operator="lessThan">
      <formula>0</formula>
    </cfRule>
  </conditionalFormatting>
  <conditionalFormatting sqref="F71:G71">
    <cfRule type="cellIs" dxfId="6" priority="9" operator="lessThan">
      <formula>0</formula>
    </cfRule>
  </conditionalFormatting>
  <conditionalFormatting sqref="G77">
    <cfRule type="cellIs" dxfId="5" priority="7" operator="lessThan">
      <formula>0</formula>
    </cfRule>
  </conditionalFormatting>
  <conditionalFormatting sqref="I71:J71">
    <cfRule type="cellIs" dxfId="4" priority="6" operator="lessThan">
      <formula>0</formula>
    </cfRule>
  </conditionalFormatting>
  <conditionalFormatting sqref="J77">
    <cfRule type="cellIs" dxfId="3" priority="4" operator="lessThan">
      <formula>0</formula>
    </cfRule>
  </conditionalFormatting>
  <conditionalFormatting sqref="I77">
    <cfRule type="cellIs" dxfId="2" priority="5"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L18:M18 L22:M22 L30:M30 L26:M26 L34:M34 L38:M38 I50:J50 L50:M50 I30:J30 I42:J42 I22:J22 I18:J18 F42:G42 C46:D46 F58:G58 I58:J58 F18:G18 F22:G22 F26:G26 F30:G30 F34:G34 F38:G38 L58:M58 L42:M42 F50:G50 I38:J38 I34:J34 I26:J26 C38:D38 C42:D42 C18:D18 C22:D22 C26:D26 C30:D30 C34:D34 C50:D50 I46:J46 F46:G46 L46:M46 C58:D58">
      <formula1>0</formula1>
    </dataValidation>
    <dataValidation type="whole" operator="lessThanOrEqual" allowBlank="1" showInputMessage="1" showErrorMessage="1" error="не може!" sqref="R63">
      <formula1>0</formula1>
    </dataValidation>
    <dataValidation type="whole" operator="greaterThanOrEqual" allowBlank="1" showInputMessage="1" showErrorMessage="1" error="Води до отрицателен размер!" sqref="B14:C14 E14 H14 K14">
      <formula1>0</formula1>
    </dataValidation>
  </dataValidations>
  <pageMargins left="0" right="0" top="0" bottom="0" header="0.31496062992125984" footer="0.31496062992125984"/>
  <pageSetup scale="4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общ.дълг</vt:lpstr>
      <vt:lpstr>'прогноза общ.дълг'!Печат_заглавия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Reneta Koleva</cp:lastModifiedBy>
  <cp:lastPrinted>2022-05-04T06:48:53Z</cp:lastPrinted>
  <dcterms:created xsi:type="dcterms:W3CDTF">2017-06-29T13:25:31Z</dcterms:created>
  <dcterms:modified xsi:type="dcterms:W3CDTF">2022-05-04T07:02:50Z</dcterms:modified>
</cp:coreProperties>
</file>