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vt5\mandat 2019-2023\РЕШЕНИЯ\38 pr-r\"/>
    </mc:Choice>
  </mc:AlternateContent>
  <bookViews>
    <workbookView xWindow="0" yWindow="0" windowWidth="20490" windowHeight="7755" activeTab="2"/>
  </bookViews>
  <sheets>
    <sheet name="Pril7" sheetId="1" r:id="rId1"/>
    <sheet name="Pril7A" sheetId="2" r:id="rId2"/>
    <sheet name="Pril8" sheetId="3" r:id="rId3"/>
  </sheets>
  <externalReferences>
    <externalReference r:id="rId4"/>
    <externalReference r:id="rId5"/>
    <externalReference r:id="rId6"/>
  </externalReferences>
  <definedNames>
    <definedName name="GROUPS">[1]Groups!$A$1:$A$27</definedName>
    <definedName name="GROUPS2">[1]Groups!$A$1:$B$27</definedName>
    <definedName name="OP_LIST">[1]list!$A$281:$A$304</definedName>
    <definedName name="OP_LIST2">[1]list!$A$281:$B$304</definedName>
    <definedName name="PRBK">[1]list!$A$421:$B$709</definedName>
    <definedName name="в">[2]list!$A$281:$A$304</definedName>
    <definedName name="з">[3]list!$A$281:$A$304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1" i="1" l="1"/>
  <c r="C20" i="3" l="1"/>
  <c r="D15" i="3"/>
  <c r="D14" i="3"/>
  <c r="D13" i="3" s="1"/>
  <c r="D22" i="3" s="1"/>
  <c r="C13" i="3"/>
  <c r="D8" i="3"/>
  <c r="C8" i="3"/>
  <c r="C22" i="3" s="1"/>
  <c r="C16" i="1"/>
  <c r="D16" i="1"/>
  <c r="E45" i="2" l="1"/>
  <c r="E26" i="2" l="1"/>
  <c r="E27" i="2"/>
  <c r="D48" i="2" l="1"/>
  <c r="D50" i="2"/>
  <c r="D49" i="2"/>
  <c r="D47" i="2"/>
  <c r="D46" i="2"/>
  <c r="D45" i="2"/>
  <c r="D38" i="2" s="1"/>
  <c r="D39" i="2"/>
  <c r="D44" i="2"/>
  <c r="D43" i="2"/>
  <c r="D42" i="2"/>
  <c r="D41" i="2"/>
  <c r="D40" i="2"/>
  <c r="D33" i="2"/>
  <c r="D34" i="2"/>
  <c r="D35" i="2"/>
  <c r="D27" i="2"/>
  <c r="D26" i="2"/>
  <c r="D25" i="2"/>
  <c r="D24" i="2"/>
  <c r="D22" i="2"/>
  <c r="D20" i="2"/>
  <c r="D19" i="2"/>
  <c r="D18" i="2"/>
  <c r="D17" i="2"/>
  <c r="D16" i="2" s="1"/>
  <c r="D12" i="2"/>
  <c r="D14" i="2"/>
  <c r="D15" i="2"/>
  <c r="D13" i="2"/>
  <c r="D21" i="2" l="1"/>
  <c r="D11" i="2" s="1"/>
  <c r="C11" i="2"/>
  <c r="C21" i="1" l="1"/>
  <c r="J11" i="2" l="1"/>
  <c r="I11" i="2"/>
  <c r="G11" i="2"/>
  <c r="J39" i="2"/>
  <c r="I39" i="2"/>
  <c r="H39" i="2"/>
  <c r="G39" i="2"/>
  <c r="F39" i="2"/>
  <c r="E39" i="2"/>
  <c r="I38" i="2"/>
  <c r="J48" i="2"/>
  <c r="I48" i="2"/>
  <c r="H48" i="2"/>
  <c r="G48" i="2"/>
  <c r="G38" i="2" s="1"/>
  <c r="F48" i="2"/>
  <c r="J38" i="2"/>
  <c r="H38" i="2"/>
  <c r="F38" i="2"/>
  <c r="J33" i="2"/>
  <c r="I33" i="2"/>
  <c r="I21" i="2" s="1"/>
  <c r="H33" i="2"/>
  <c r="G33" i="2"/>
  <c r="G21" i="2" s="1"/>
  <c r="F33" i="2"/>
  <c r="J21" i="2"/>
  <c r="H21" i="2"/>
  <c r="F21" i="2"/>
  <c r="J16" i="2"/>
  <c r="I16" i="2"/>
  <c r="H16" i="2"/>
  <c r="G16" i="2"/>
  <c r="F16" i="2"/>
  <c r="J12" i="2"/>
  <c r="I12" i="2"/>
  <c r="H12" i="2"/>
  <c r="G12" i="2"/>
  <c r="F12" i="2"/>
  <c r="F11" i="2" l="1"/>
  <c r="H11" i="2"/>
  <c r="E15" i="2"/>
  <c r="E47" i="2"/>
  <c r="E50" i="2"/>
  <c r="E48" i="2" l="1"/>
  <c r="E38" i="2" s="1"/>
  <c r="E21" i="2"/>
  <c r="E33" i="2"/>
  <c r="E16" i="2"/>
  <c r="E12" i="2"/>
  <c r="E34" i="2"/>
  <c r="E11" i="2" l="1"/>
</calcChain>
</file>

<file path=xl/comments1.xml><?xml version="1.0" encoding="utf-8"?>
<comments xmlns="http://schemas.openxmlformats.org/spreadsheetml/2006/main">
  <authors>
    <author>Stela Tsankova</author>
  </authors>
  <commentList>
    <comment ref="E34" authorId="0" shapeId="0">
      <text>
        <r>
          <rPr>
            <b/>
            <sz val="9"/>
            <color indexed="81"/>
            <rFont val="Segoe UI"/>
            <family val="2"/>
            <charset val="204"/>
          </rPr>
          <t>Stela Tsankova:</t>
        </r>
        <r>
          <rPr>
            <sz val="9"/>
            <color indexed="81"/>
            <rFont val="Segoe UI"/>
            <family val="2"/>
            <charset val="204"/>
          </rPr>
          <t xml:space="preserve">
ЧЛЕНСКИ ВНОС 82360.04
</t>
        </r>
      </text>
    </comment>
  </commentList>
</comments>
</file>

<file path=xl/sharedStrings.xml><?xml version="1.0" encoding="utf-8"?>
<sst xmlns="http://schemas.openxmlformats.org/spreadsheetml/2006/main" count="126" uniqueCount="115">
  <si>
    <t>Приложение №8</t>
  </si>
  <si>
    <t xml:space="preserve"> ОТЧЕТ НА ПЛАН -СМЕТКА </t>
  </si>
  <si>
    <t>ЗА ПРИХОДИТЕ И НАЧИСЛЕНИТЕ РАЗХОДИ</t>
  </si>
  <si>
    <t>ПО ЧЛ.66, АЛ.1 ОТ ЗАКОНА ЗА МЕСТНИТЕ ДАНЪЦИ И ТАКСИ</t>
  </si>
  <si>
    <t>№</t>
  </si>
  <si>
    <t>План сметка за необходимите разходи на Община В.Търново съгл. чл.66,ал.1 от ЗМДТ</t>
  </si>
  <si>
    <t>І</t>
  </si>
  <si>
    <t>П Р И Х О Д И в т.ч.:</t>
  </si>
  <si>
    <t>ПРИХОДИ от такса "Битови отпадъци"</t>
  </si>
  <si>
    <t>80% глоби и санкции от РИОСВ</t>
  </si>
  <si>
    <t>Други източнци на финансиране</t>
  </si>
  <si>
    <t>ІІ</t>
  </si>
  <si>
    <t>РАЗХОДИ общо за Община В.Търново от тях:</t>
  </si>
  <si>
    <t>Осигуряване на съдове за съхранение на битови отпадъци - контейнери,кофи,кошчета и др.и поддръжката им:</t>
  </si>
  <si>
    <t>Събиране на битови отпадъци и транспортирането им до депото:</t>
  </si>
  <si>
    <t>Проучване,проектиране, изграждане, поддържане, експлоатация, мониторинг и закриване на депата за битови отпадъци</t>
  </si>
  <si>
    <t>Почистване на уличните платна, площадите, алеите, парковете, и др.територии, предназначени за обществено ползване</t>
  </si>
  <si>
    <t>в т.ч. ДДС</t>
  </si>
  <si>
    <t>1.</t>
  </si>
  <si>
    <t>в т.ч. собствени на Община Велико Търново</t>
  </si>
  <si>
    <t>ДЕЙНОСТИ</t>
  </si>
  <si>
    <t>ОБЩО:</t>
  </si>
  <si>
    <t>Осигуряване на съдове за съхранение на битови отпадъци - контейнери,кофи,кошчета и др.и поддръжката им, в т.ч.:</t>
  </si>
  <si>
    <t>1.1.</t>
  </si>
  <si>
    <t>1.2.</t>
  </si>
  <si>
    <t xml:space="preserve">  - Кошчета за отпадъци за гр.В.Търново; Поддръжка,боядисване,дезинфекциране на стари, монтаж на нови кошчета.</t>
  </si>
  <si>
    <t>2.</t>
  </si>
  <si>
    <t>Събиране на битови отпадъци и транспортирането им до депото, в т.ч.:</t>
  </si>
  <si>
    <t>2.1.</t>
  </si>
  <si>
    <t xml:space="preserve">  - Събиране на битовите отпадъци на гр.В.Търново, селата Арбанаси, Шереметя и М.Чифлик.Транспорт  до депото.</t>
  </si>
  <si>
    <t>ДДС</t>
  </si>
  <si>
    <t>2.2.</t>
  </si>
  <si>
    <t xml:space="preserve">  - Събиране и транспортиране на битовите отпадъци от кметствата в Общината до депо в с.Шереметя.</t>
  </si>
  <si>
    <t>3.</t>
  </si>
  <si>
    <t>Проучване,проектиране, изграждане, поддържане, експлоатация, мониторинг и закриване на депата за битови отпадъци.</t>
  </si>
  <si>
    <t>3.1.</t>
  </si>
  <si>
    <t xml:space="preserve">  - Поддръжка и експлоатация  и следексплоатационен мониторинг на депо за битови отпадъци  в с. Шереметя</t>
  </si>
  <si>
    <t>3.2.</t>
  </si>
  <si>
    <t xml:space="preserve">  - Почистване на нерегламентирани замърсявания</t>
  </si>
  <si>
    <t>3.3.</t>
  </si>
  <si>
    <t xml:space="preserve">  - Поддръжка на депо за строителни отпадъци в с. Леденик</t>
  </si>
  <si>
    <t>3.4.</t>
  </si>
  <si>
    <t>Закриване депа за отпадъци на гр.Килифарево и гр.Дебелец</t>
  </si>
  <si>
    <t>3.5.</t>
  </si>
  <si>
    <t>Отчуждаване на земи във връзка с изпълнение на проекти за рекултивация на депо в с.Шереметя и изграждане на инсталации за оползотворяване на строителни отпадъци на депо в с.Леденик</t>
  </si>
  <si>
    <t>3.6.</t>
  </si>
  <si>
    <t>Изпълнение на дейности съгласно изискванията на ЗУО</t>
  </si>
  <si>
    <t>заем флаг</t>
  </si>
  <si>
    <t>3.7.</t>
  </si>
  <si>
    <t xml:space="preserve"> - Такса отчисления чл.60 от ЗУО</t>
  </si>
  <si>
    <t>3.8.</t>
  </si>
  <si>
    <t xml:space="preserve"> - Такса отчисления чл. 64 от ЗУО и такса вход РСУО</t>
  </si>
  <si>
    <t>4.</t>
  </si>
  <si>
    <t>Почистване на уличните платна, площади, алеи, паркове, и др.територии, предназначени за обществено ползване</t>
  </si>
  <si>
    <t>4.1.</t>
  </si>
  <si>
    <t xml:space="preserve"> Почистване на уличните платна, площадите, и др. територии, предназначени за обществено ползване - в.т.ч.:</t>
  </si>
  <si>
    <t xml:space="preserve">  - Улично почистване на гр.В.Търново.</t>
  </si>
  <si>
    <t xml:space="preserve">  - Улично почистване на гр. Дебелец.</t>
  </si>
  <si>
    <t xml:space="preserve">  - Улично почистване на гр. Килифарево.</t>
  </si>
  <si>
    <t xml:space="preserve"> -Улично почистване на с.Ресен.</t>
  </si>
  <si>
    <t xml:space="preserve"> - Улично почистване на с.Самоводене.</t>
  </si>
  <si>
    <t>4.2.</t>
  </si>
  <si>
    <t>4.3.</t>
  </si>
  <si>
    <t>4.4.</t>
  </si>
  <si>
    <t>4.5.</t>
  </si>
  <si>
    <t>Снегопочистване в т.ч.:</t>
  </si>
  <si>
    <t>4.5.1</t>
  </si>
  <si>
    <t xml:space="preserve">  - гр. Велико Търново</t>
  </si>
  <si>
    <t>4.5.2</t>
  </si>
  <si>
    <t xml:space="preserve">  -кметства</t>
  </si>
  <si>
    <t xml:space="preserve"> - Подземни контейнери-амортизации</t>
  </si>
  <si>
    <t>в т.ч. депониране на битови отпадъци</t>
  </si>
  <si>
    <r>
      <t xml:space="preserve">  - </t>
    </r>
    <r>
      <rPr>
        <sz val="12"/>
        <rFont val="Arial"/>
        <family val="2"/>
        <charset val="204"/>
      </rPr>
      <t>Нови контейнери - тип "Бобър" - 1,1куб.м., кофи тип"Мева"-0,1куб.м. за кметствата;поддръжка, боядисване и дезинфекция на стари контейнери.</t>
    </r>
  </si>
  <si>
    <r>
      <t xml:space="preserve">  - Събиране и транспортиране на битовите отпадъци в гр.Дебелец </t>
    </r>
    <r>
      <rPr>
        <b/>
        <sz val="12"/>
        <rFont val="Arial"/>
        <family val="2"/>
        <charset val="204"/>
      </rPr>
      <t>самостоятелно от кметството до м.юли 2015г.</t>
    </r>
  </si>
  <si>
    <r>
      <t xml:space="preserve"> Почистване на алеи, паркове и др.озеленени  територии за обществено ползване </t>
    </r>
    <r>
      <rPr>
        <b/>
        <sz val="12"/>
        <rFont val="Arial"/>
        <family val="2"/>
        <charset val="204"/>
      </rPr>
      <t xml:space="preserve">в град В.Търново. </t>
    </r>
  </si>
  <si>
    <r>
      <t xml:space="preserve"> Почистване на алеи, паркове и др.озеленени  територии за обществено ползване,гробишни паркове и четвъртокласна пътна мрежа </t>
    </r>
    <r>
      <rPr>
        <b/>
        <sz val="12"/>
        <rFont val="Arial"/>
        <family val="2"/>
        <charset val="204"/>
      </rPr>
      <t xml:space="preserve">в кметства на самостоятелен бюджет </t>
    </r>
  </si>
  <si>
    <r>
      <t xml:space="preserve"> Почистване на улични платна, площади,алеи,паркове и др.територии за обществено, гробишни паркове и четвъртокласна пътна мрежа ползване в</t>
    </r>
    <r>
      <rPr>
        <b/>
        <sz val="12"/>
        <rFont val="Arial"/>
        <family val="2"/>
        <charset val="204"/>
      </rPr>
      <t xml:space="preserve"> кметствата на общината.</t>
    </r>
  </si>
  <si>
    <t>1.3.</t>
  </si>
  <si>
    <t>ПЪРВОНАЧАЛЕН ПЛАН 2021 Г.</t>
  </si>
  <si>
    <t>ОТЧЕТ НА НАЧИСЛЕНА ОСНОВА 2021 Г.</t>
  </si>
  <si>
    <t xml:space="preserve">Отчет за 2021г. по дейност ЧИСТОТА     </t>
  </si>
  <si>
    <t>Отчет на начислена основа 2021 г.</t>
  </si>
  <si>
    <t>План 2021</t>
  </si>
  <si>
    <t xml:space="preserve">Отчет на начислена основа 2021 г. ОБЩИНА </t>
  </si>
  <si>
    <t>ОПЗС</t>
  </si>
  <si>
    <t>КИЛИФАРЕВО</t>
  </si>
  <si>
    <t>РЕСЕН</t>
  </si>
  <si>
    <t>ДЕБЕЛЕЦ</t>
  </si>
  <si>
    <t>САМОВОДЕНЕ</t>
  </si>
  <si>
    <t xml:space="preserve"> ПРЕЗ 2021 ГОДИНА ЗА ДЕЙНОСТ "ЧИСТОТА" </t>
  </si>
  <si>
    <t xml:space="preserve">Налични средства във връзка със ЗУО по депозити в Община Велико Търново </t>
  </si>
  <si>
    <t>Приложение №7</t>
  </si>
  <si>
    <t>Информация за изпълнението на план-сметката по чл. 66 (в сила до 1.01.2022 г.) от Закона за местните данъци и такси (ЗМДТ) за 2021 г.</t>
  </si>
  <si>
    <t xml:space="preserve">план </t>
  </si>
  <si>
    <t>отчет</t>
  </si>
  <si>
    <t>1. Стойност на одобрената план-сметката за необходимите разходи по чл. 66 от ЗМДТ за 2020 г. и касово изпълнение към 31.12.2021 г. (лв), в т.ч.:</t>
  </si>
  <si>
    <t xml:space="preserve"> - за осигуряване на съдове за съхраняване на битовите отпадъци - контейнери, кофи и други </t>
  </si>
  <si>
    <t xml:space="preserve"> - за събиране, включително разделно на битовите отпадъци и транспортирането им до депата или други инсталации и съоръжения за третирането им </t>
  </si>
  <si>
    <t xml:space="preserve"> - за проучване, проектиране, изграждане, поддържане, експлоатация, закриване и мониторинг на депата за битови отпадъци или други инсталации или съоръжения за обезвреждане, рециклиране и оползотворяване на битови отпадъци, включително отчисленията по чл. 60 и 64 от Закона за управление на отпадъците </t>
  </si>
  <si>
    <t xml:space="preserve"> - за почистване на уличните платна, площадите, алеите, парковите и другите територии от населените места, предназначени за обществено ползване </t>
  </si>
  <si>
    <t>2. Разпределение на разходите и др. плащания от план-сметката в бюджета/отчета за касово изпълнение на бюджета на общината за 2021 г. по позиции от ЕБК:</t>
  </si>
  <si>
    <t xml:space="preserve"> - в дейност 623 "Чистота"</t>
  </si>
  <si>
    <t>в т. ч. за капиталови разходи</t>
  </si>
  <si>
    <t xml:space="preserve"> - в дейност 627 "Управление на дейностите по отпадъци"</t>
  </si>
  <si>
    <t xml:space="preserve"> - по §§ 61-00 - за отчисленията по чл. 60 и 64 от Закона за управление на отпадъците </t>
  </si>
  <si>
    <t xml:space="preserve"> - по §§ 93-36  - за отчисленията по чл. 60 и 64 от Закона за управление на отпадъците (в случаите, когато общината е собственик на депото) </t>
  </si>
  <si>
    <t xml:space="preserve"> - по §§ 37-00  - за внесен ДДС</t>
  </si>
  <si>
    <t xml:space="preserve"> - по други позициии от ЕБК (посочват се изрично със съответния размер на всяко плащане): § § 95-09</t>
  </si>
  <si>
    <r>
      <rPr>
        <b/>
        <sz val="12"/>
        <color indexed="8"/>
        <rFont val="Times New Roman"/>
        <family val="1"/>
        <charset val="204"/>
      </rPr>
      <t>Забележки:</t>
    </r>
    <r>
      <rPr>
        <sz val="12"/>
        <color indexed="8"/>
        <rFont val="Times New Roman"/>
        <family val="1"/>
        <charset val="204"/>
      </rPr>
      <t xml:space="preserve"> 1. За целите на справката всички данни се посочват с положителна стойност (със знак "+").
                      2. Данните в справката са на касова основа и отразяват само плащания.
                      3. На ред "- по други позиции от ЕБК" се изброяват други бюджетни позиции, по които има плащания в съответствие с приетата план-сметка за 2020 г. (напр. възстановяване на безлихвен заем към ПУДООС (§§ 78-88), погашения по финансов лизинг (§§ 93-18), платени лихви по финансов лизинг (§§ 29-10) и др.), като се посочва размерът на плащането отделно за всяка една от позициите.
                   </t>
    </r>
  </si>
  <si>
    <t>Приложение № 7A</t>
  </si>
  <si>
    <t>в т.ч. ДДС върху всички разходи на Община Велико Търново по дейност чистота</t>
  </si>
  <si>
    <t>Отчисления по чл. 60 от ЗУО към 31.12.2021 г.</t>
  </si>
  <si>
    <t>ВЕНЦИСЛАВ СПИРДОНОВ</t>
  </si>
  <si>
    <t>ПРЕДСЕДАТЕЛ</t>
  </si>
  <si>
    <t>ОБЩИНСКИ СЪВЕТ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</si>
</sst>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2"/>
      <color theme="1"/>
      <name val="Times New Roman"/>
      <family val="2"/>
      <charset val="204"/>
    </font>
    <font>
      <b/>
      <i/>
      <sz val="12"/>
      <name val="Arial"/>
      <family val="2"/>
      <charset val="204"/>
    </font>
    <font>
      <sz val="11"/>
      <color indexed="8"/>
      <name val="Calibri"/>
      <family val="2"/>
    </font>
    <font>
      <b/>
      <sz val="12"/>
      <name val="Times New Roman"/>
      <family val="1"/>
      <charset val="204"/>
    </font>
    <font>
      <b/>
      <sz val="12"/>
      <name val="Arial"/>
      <family val="2"/>
      <charset val="204"/>
    </font>
    <font>
      <sz val="12"/>
      <name val="Arial"/>
      <family val="2"/>
      <charset val="204"/>
    </font>
    <font>
      <sz val="12"/>
      <color theme="1"/>
      <name val="Calibri"/>
      <family val="2"/>
      <charset val="204"/>
      <scheme val="minor"/>
    </font>
    <font>
      <sz val="12"/>
      <color indexed="8"/>
      <name val="Calibri"/>
      <family val="2"/>
    </font>
    <font>
      <sz val="12"/>
      <color indexed="8"/>
      <name val="Arial"/>
      <family val="2"/>
      <charset val="204"/>
    </font>
    <font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i/>
      <sz val="12"/>
      <name val="Times New Roman"/>
      <family val="1"/>
      <charset val="204"/>
    </font>
    <font>
      <sz val="9"/>
      <color indexed="81"/>
      <name val="Segoe UI"/>
      <family val="2"/>
      <charset val="204"/>
    </font>
    <font>
      <b/>
      <sz val="9"/>
      <color indexed="81"/>
      <name val="Segoe UI"/>
      <family val="2"/>
      <charset val="204"/>
    </font>
    <font>
      <b/>
      <sz val="12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2" fillId="0" borderId="0"/>
    <xf numFmtId="0" fontId="2" fillId="0" borderId="0"/>
    <xf numFmtId="0" fontId="1" fillId="0" borderId="0"/>
    <xf numFmtId="0" fontId="5" fillId="0" borderId="0"/>
    <xf numFmtId="0" fontId="2" fillId="0" borderId="0"/>
    <xf numFmtId="0" fontId="2" fillId="0" borderId="0"/>
  </cellStyleXfs>
  <cellXfs count="182">
    <xf numFmtId="0" fontId="0" fillId="0" borderId="0" xfId="0"/>
    <xf numFmtId="0" fontId="3" fillId="0" borderId="0" xfId="3" applyFont="1" applyFill="1"/>
    <xf numFmtId="0" fontId="6" fillId="0" borderId="12" xfId="4" applyFont="1" applyFill="1" applyBorder="1" applyAlignment="1">
      <alignment horizontal="center" vertical="center"/>
    </xf>
    <xf numFmtId="0" fontId="6" fillId="0" borderId="11" xfId="4" applyFont="1" applyFill="1" applyBorder="1" applyAlignment="1">
      <alignment vertical="center"/>
    </xf>
    <xf numFmtId="3" fontId="7" fillId="0" borderId="5" xfId="4" applyNumberFormat="1" applyFont="1" applyFill="1" applyBorder="1" applyAlignment="1">
      <alignment horizontal="right" vertical="center"/>
    </xf>
    <xf numFmtId="0" fontId="7" fillId="0" borderId="11" xfId="4" applyFont="1" applyFill="1" applyBorder="1" applyAlignment="1">
      <alignment horizontal="left" vertical="center" wrapText="1"/>
    </xf>
    <xf numFmtId="16" fontId="6" fillId="0" borderId="13" xfId="4" applyNumberFormat="1" applyFont="1" applyFill="1" applyBorder="1" applyAlignment="1">
      <alignment horizontal="center" vertical="center"/>
    </xf>
    <xf numFmtId="0" fontId="7" fillId="0" borderId="0" xfId="4" applyFont="1" applyFill="1" applyBorder="1" applyAlignment="1">
      <alignment horizontal="left" vertical="center" wrapText="1"/>
    </xf>
    <xf numFmtId="0" fontId="6" fillId="0" borderId="14" xfId="4" applyFont="1" applyFill="1" applyBorder="1" applyAlignment="1">
      <alignment horizontal="center" vertical="center"/>
    </xf>
    <xf numFmtId="0" fontId="8" fillId="0" borderId="15" xfId="4" applyFont="1" applyFill="1" applyBorder="1" applyAlignment="1">
      <alignment horizontal="left" vertical="center" wrapText="1"/>
    </xf>
    <xf numFmtId="0" fontId="6" fillId="0" borderId="13" xfId="4" applyFont="1" applyFill="1" applyBorder="1" applyAlignment="1">
      <alignment horizontal="center" vertical="center"/>
    </xf>
    <xf numFmtId="0" fontId="8" fillId="0" borderId="0" xfId="4" applyFont="1" applyFill="1" applyBorder="1" applyAlignment="1">
      <alignment horizontal="left" vertical="center" wrapText="1"/>
    </xf>
    <xf numFmtId="0" fontId="6" fillId="0" borderId="16" xfId="4" applyFont="1" applyFill="1" applyBorder="1" applyAlignment="1">
      <alignment horizontal="center" vertical="center"/>
    </xf>
    <xf numFmtId="0" fontId="8" fillId="0" borderId="17" xfId="4" applyFont="1" applyFill="1" applyBorder="1" applyAlignment="1">
      <alignment horizontal="left" vertical="center" wrapText="1"/>
    </xf>
    <xf numFmtId="0" fontId="8" fillId="0" borderId="18" xfId="4" applyFont="1" applyFill="1" applyBorder="1" applyAlignment="1">
      <alignment horizontal="left" vertical="center" wrapText="1"/>
    </xf>
    <xf numFmtId="16" fontId="6" fillId="0" borderId="14" xfId="4" applyNumberFormat="1" applyFont="1" applyFill="1" applyBorder="1" applyAlignment="1">
      <alignment horizontal="center" vertical="center"/>
    </xf>
    <xf numFmtId="16" fontId="6" fillId="0" borderId="16" xfId="4" applyNumberFormat="1" applyFont="1" applyFill="1" applyBorder="1" applyAlignment="1">
      <alignment horizontal="center" vertical="center"/>
    </xf>
    <xf numFmtId="0" fontId="12" fillId="0" borderId="0" xfId="1" applyFont="1"/>
    <xf numFmtId="0" fontId="6" fillId="0" borderId="0" xfId="1" applyFont="1"/>
    <xf numFmtId="0" fontId="6" fillId="0" borderId="0" xfId="1" applyFont="1" applyAlignment="1">
      <alignment horizontal="centerContinuous"/>
    </xf>
    <xf numFmtId="0" fontId="13" fillId="0" borderId="0" xfId="1" applyFont="1" applyAlignment="1">
      <alignment horizontal="centerContinuous"/>
    </xf>
    <xf numFmtId="0" fontId="12" fillId="0" borderId="1" xfId="1" applyFont="1" applyBorder="1" applyAlignment="1">
      <alignment horizontal="center" vertical="top"/>
    </xf>
    <xf numFmtId="0" fontId="6" fillId="0" borderId="2" xfId="1" applyFont="1" applyBorder="1" applyAlignment="1">
      <alignment horizontal="center" vertical="top" wrapText="1"/>
    </xf>
    <xf numFmtId="0" fontId="6" fillId="0" borderId="3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top"/>
    </xf>
    <xf numFmtId="0" fontId="6" fillId="0" borderId="5" xfId="1" applyFont="1" applyBorder="1"/>
    <xf numFmtId="3" fontId="6" fillId="0" borderId="5" xfId="1" applyNumberFormat="1" applyFont="1" applyBorder="1" applyAlignment="1">
      <alignment horizontal="right"/>
    </xf>
    <xf numFmtId="3" fontId="6" fillId="0" borderId="6" xfId="1" applyNumberFormat="1" applyFont="1" applyBorder="1"/>
    <xf numFmtId="0" fontId="12" fillId="0" borderId="4" xfId="1" applyFont="1" applyBorder="1" applyAlignment="1">
      <alignment horizontal="center" vertical="top"/>
    </xf>
    <xf numFmtId="0" fontId="12" fillId="0" borderId="5" xfId="1" applyFont="1" applyBorder="1" applyAlignment="1">
      <alignment vertical="top" wrapText="1"/>
    </xf>
    <xf numFmtId="3" fontId="12" fillId="0" borderId="6" xfId="1" applyNumberFormat="1" applyFont="1" applyBorder="1"/>
    <xf numFmtId="0" fontId="6" fillId="0" borderId="4" xfId="1" applyFont="1" applyBorder="1" applyAlignment="1">
      <alignment horizontal="center"/>
    </xf>
    <xf numFmtId="0" fontId="12" fillId="0" borderId="4" xfId="1" applyFont="1" applyBorder="1" applyAlignment="1">
      <alignment horizontal="right"/>
    </xf>
    <xf numFmtId="3" fontId="12" fillId="0" borderId="5" xfId="1" applyNumberFormat="1" applyFont="1" applyBorder="1" applyAlignment="1">
      <alignment horizontal="right"/>
    </xf>
    <xf numFmtId="0" fontId="12" fillId="0" borderId="5" xfId="1" applyFont="1" applyBorder="1"/>
    <xf numFmtId="0" fontId="12" fillId="0" borderId="6" xfId="1" applyFont="1" applyBorder="1"/>
    <xf numFmtId="0" fontId="12" fillId="0" borderId="0" xfId="1" applyFont="1" applyBorder="1"/>
    <xf numFmtId="0" fontId="12" fillId="0" borderId="7" xfId="1" applyFont="1" applyBorder="1"/>
    <xf numFmtId="0" fontId="12" fillId="0" borderId="8" xfId="1" applyFont="1" applyBorder="1"/>
    <xf numFmtId="3" fontId="12" fillId="0" borderId="9" xfId="1" applyNumberFormat="1" applyFont="1" applyBorder="1"/>
    <xf numFmtId="3" fontId="12" fillId="0" borderId="5" xfId="1" applyNumberFormat="1" applyFont="1" applyBorder="1"/>
    <xf numFmtId="0" fontId="12" fillId="0" borderId="0" xfId="2" applyFont="1" applyAlignment="1">
      <alignment wrapText="1"/>
    </xf>
    <xf numFmtId="0" fontId="6" fillId="0" borderId="0" xfId="1" applyFont="1" applyAlignment="1">
      <alignment horizontal="right"/>
    </xf>
    <xf numFmtId="0" fontId="6" fillId="0" borderId="19" xfId="1" applyFont="1" applyBorder="1"/>
    <xf numFmtId="0" fontId="12" fillId="0" borderId="15" xfId="1" applyFont="1" applyBorder="1"/>
    <xf numFmtId="0" fontId="12" fillId="0" borderId="20" xfId="1" applyFont="1" applyBorder="1"/>
    <xf numFmtId="0" fontId="14" fillId="0" borderId="0" xfId="0" applyFont="1" applyFill="1"/>
    <xf numFmtId="0" fontId="6" fillId="0" borderId="0" xfId="1" applyFont="1" applyAlignment="1"/>
    <xf numFmtId="0" fontId="4" fillId="0" borderId="0" xfId="3" applyFont="1" applyFill="1" applyAlignment="1">
      <alignment horizontal="right"/>
    </xf>
    <xf numFmtId="49" fontId="6" fillId="0" borderId="23" xfId="4" applyNumberFormat="1" applyFont="1" applyFill="1" applyBorder="1" applyAlignment="1">
      <alignment horizontal="center" vertical="center"/>
    </xf>
    <xf numFmtId="0" fontId="6" fillId="0" borderId="24" xfId="4" applyFont="1" applyFill="1" applyBorder="1" applyAlignment="1">
      <alignment horizontal="center" vertical="center"/>
    </xf>
    <xf numFmtId="49" fontId="6" fillId="0" borderId="24" xfId="4" applyNumberFormat="1" applyFont="1" applyFill="1" applyBorder="1" applyAlignment="1">
      <alignment horizontal="center" vertical="center"/>
    </xf>
    <xf numFmtId="49" fontId="12" fillId="0" borderId="24" xfId="4" applyNumberFormat="1" applyFont="1" applyFill="1" applyBorder="1" applyAlignment="1">
      <alignment horizontal="center" vertical="center"/>
    </xf>
    <xf numFmtId="49" fontId="12" fillId="0" borderId="25" xfId="4" applyNumberFormat="1" applyFont="1" applyFill="1" applyBorder="1" applyAlignment="1">
      <alignment horizontal="center" vertical="center"/>
    </xf>
    <xf numFmtId="0" fontId="8" fillId="0" borderId="5" xfId="4" applyFont="1" applyFill="1" applyBorder="1" applyAlignment="1">
      <alignment horizontal="left" vertical="center" wrapText="1"/>
    </xf>
    <xf numFmtId="0" fontId="3" fillId="0" borderId="0" xfId="3" applyFont="1" applyFill="1" applyAlignment="1">
      <alignment wrapText="1"/>
    </xf>
    <xf numFmtId="3" fontId="6" fillId="0" borderId="11" xfId="0" applyNumberFormat="1" applyFont="1" applyFill="1" applyBorder="1" applyAlignment="1">
      <alignment horizontal="center" vertical="center"/>
    </xf>
    <xf numFmtId="0" fontId="7" fillId="0" borderId="26" xfId="4" applyFont="1" applyFill="1" applyBorder="1" applyAlignment="1">
      <alignment horizontal="left" vertical="center" wrapText="1"/>
    </xf>
    <xf numFmtId="0" fontId="3" fillId="0" borderId="0" xfId="3" applyFont="1" applyFill="1" applyAlignment="1">
      <alignment vertical="center"/>
    </xf>
    <xf numFmtId="3" fontId="7" fillId="0" borderId="22" xfId="4" applyNumberFormat="1" applyFont="1" applyFill="1" applyBorder="1" applyAlignment="1">
      <alignment horizontal="center" vertical="center"/>
    </xf>
    <xf numFmtId="3" fontId="10" fillId="0" borderId="27" xfId="4" applyNumberFormat="1" applyFont="1" applyFill="1" applyBorder="1" applyAlignment="1">
      <alignment horizontal="center" vertical="center"/>
    </xf>
    <xf numFmtId="3" fontId="10" fillId="0" borderId="24" xfId="4" applyNumberFormat="1" applyFont="1" applyFill="1" applyBorder="1" applyAlignment="1">
      <alignment horizontal="center" vertical="center"/>
    </xf>
    <xf numFmtId="3" fontId="9" fillId="0" borderId="23" xfId="0" applyNumberFormat="1" applyFont="1" applyFill="1" applyBorder="1" applyAlignment="1">
      <alignment horizontal="center" vertical="center"/>
    </xf>
    <xf numFmtId="3" fontId="9" fillId="0" borderId="24" xfId="0" applyNumberFormat="1" applyFont="1" applyFill="1" applyBorder="1" applyAlignment="1">
      <alignment horizontal="center" vertical="center"/>
    </xf>
    <xf numFmtId="3" fontId="10" fillId="0" borderId="28" xfId="4" applyNumberFormat="1" applyFont="1" applyFill="1" applyBorder="1" applyAlignment="1">
      <alignment horizontal="center" vertical="center"/>
    </xf>
    <xf numFmtId="3" fontId="11" fillId="0" borderId="24" xfId="4" applyNumberFormat="1" applyFont="1" applyFill="1" applyBorder="1" applyAlignment="1">
      <alignment horizontal="center" vertical="center"/>
    </xf>
    <xf numFmtId="3" fontId="7" fillId="0" borderId="21" xfId="4" applyNumberFormat="1" applyFont="1" applyFill="1" applyBorder="1" applyAlignment="1">
      <alignment horizontal="center" vertical="center"/>
    </xf>
    <xf numFmtId="3" fontId="10" fillId="0" borderId="19" xfId="4" applyNumberFormat="1" applyFont="1" applyFill="1" applyBorder="1" applyAlignment="1">
      <alignment horizontal="center" vertical="center"/>
    </xf>
    <xf numFmtId="2" fontId="7" fillId="0" borderId="5" xfId="3" applyNumberFormat="1" applyFont="1" applyFill="1" applyBorder="1" applyAlignment="1">
      <alignment horizontal="center" vertical="center" wrapText="1"/>
    </xf>
    <xf numFmtId="3" fontId="7" fillId="0" borderId="5" xfId="4" applyNumberFormat="1" applyFont="1" applyFill="1" applyBorder="1" applyAlignment="1">
      <alignment horizontal="center" vertical="center"/>
    </xf>
    <xf numFmtId="3" fontId="10" fillId="0" borderId="5" xfId="4" applyNumberFormat="1" applyFont="1" applyFill="1" applyBorder="1" applyAlignment="1">
      <alignment horizontal="center" vertical="center"/>
    </xf>
    <xf numFmtId="3" fontId="9" fillId="0" borderId="5" xfId="0" applyNumberFormat="1" applyFont="1" applyFill="1" applyBorder="1" applyAlignment="1">
      <alignment horizontal="center" vertical="center"/>
    </xf>
    <xf numFmtId="3" fontId="11" fillId="0" borderId="5" xfId="4" applyNumberFormat="1" applyFont="1" applyFill="1" applyBorder="1" applyAlignment="1">
      <alignment horizontal="center" vertical="center"/>
    </xf>
    <xf numFmtId="0" fontId="3" fillId="2" borderId="0" xfId="3" applyFont="1" applyFill="1"/>
    <xf numFmtId="0" fontId="3" fillId="2" borderId="5" xfId="3" applyFont="1" applyFill="1" applyBorder="1" applyAlignment="1">
      <alignment horizontal="center"/>
    </xf>
    <xf numFmtId="0" fontId="3" fillId="2" borderId="5" xfId="3" applyFont="1" applyFill="1" applyBorder="1"/>
    <xf numFmtId="0" fontId="3" fillId="3" borderId="0" xfId="3" applyFont="1" applyFill="1"/>
    <xf numFmtId="0" fontId="3" fillId="3" borderId="5" xfId="3" applyFont="1" applyFill="1" applyBorder="1" applyAlignment="1">
      <alignment horizontal="center"/>
    </xf>
    <xf numFmtId="0" fontId="3" fillId="3" borderId="5" xfId="3" applyFont="1" applyFill="1" applyBorder="1"/>
    <xf numFmtId="0" fontId="3" fillId="4" borderId="0" xfId="3" applyFont="1" applyFill="1"/>
    <xf numFmtId="0" fontId="3" fillId="4" borderId="5" xfId="3" applyFont="1" applyFill="1" applyBorder="1" applyAlignment="1">
      <alignment horizontal="center"/>
    </xf>
    <xf numFmtId="0" fontId="3" fillId="4" borderId="5" xfId="3" applyFont="1" applyFill="1" applyBorder="1"/>
    <xf numFmtId="0" fontId="3" fillId="5" borderId="0" xfId="3" applyFont="1" applyFill="1"/>
    <xf numFmtId="0" fontId="3" fillId="5" borderId="5" xfId="3" applyFont="1" applyFill="1" applyBorder="1" applyAlignment="1">
      <alignment horizontal="center"/>
    </xf>
    <xf numFmtId="0" fontId="3" fillId="5" borderId="5" xfId="3" applyFont="1" applyFill="1" applyBorder="1"/>
    <xf numFmtId="0" fontId="3" fillId="6" borderId="0" xfId="3" applyFont="1" applyFill="1"/>
    <xf numFmtId="0" fontId="3" fillId="6" borderId="5" xfId="3" applyFont="1" applyFill="1" applyBorder="1" applyAlignment="1">
      <alignment horizontal="center"/>
    </xf>
    <xf numFmtId="0" fontId="3" fillId="6" borderId="5" xfId="3" applyFont="1" applyFill="1" applyBorder="1"/>
    <xf numFmtId="1" fontId="3" fillId="2" borderId="5" xfId="3" applyNumberFormat="1" applyFont="1" applyFill="1" applyBorder="1"/>
    <xf numFmtId="1" fontId="3" fillId="3" borderId="5" xfId="3" applyNumberFormat="1" applyFont="1" applyFill="1" applyBorder="1"/>
    <xf numFmtId="1" fontId="3" fillId="4" borderId="5" xfId="3" applyNumberFormat="1" applyFont="1" applyFill="1" applyBorder="1"/>
    <xf numFmtId="1" fontId="3" fillId="5" borderId="5" xfId="3" applyNumberFormat="1" applyFont="1" applyFill="1" applyBorder="1"/>
    <xf numFmtId="1" fontId="3" fillId="6" borderId="5" xfId="3" applyNumberFormat="1" applyFont="1" applyFill="1" applyBorder="1"/>
    <xf numFmtId="3" fontId="8" fillId="6" borderId="5" xfId="4" applyNumberFormat="1" applyFont="1" applyFill="1" applyBorder="1" applyAlignment="1">
      <alignment horizontal="right" vertical="center"/>
    </xf>
    <xf numFmtId="3" fontId="8" fillId="3" borderId="5" xfId="4" applyNumberFormat="1" applyFont="1" applyFill="1" applyBorder="1" applyAlignment="1">
      <alignment horizontal="right" vertical="center"/>
    </xf>
    <xf numFmtId="3" fontId="8" fillId="5" borderId="5" xfId="4" applyNumberFormat="1" applyFont="1" applyFill="1" applyBorder="1" applyAlignment="1">
      <alignment horizontal="right" vertical="center"/>
    </xf>
    <xf numFmtId="3" fontId="8" fillId="4" borderId="5" xfId="4" applyNumberFormat="1" applyFont="1" applyFill="1" applyBorder="1" applyAlignment="1">
      <alignment horizontal="right" vertical="center"/>
    </xf>
    <xf numFmtId="3" fontId="8" fillId="2" borderId="5" xfId="4" applyNumberFormat="1" applyFont="1" applyFill="1" applyBorder="1" applyAlignment="1">
      <alignment horizontal="right" vertical="center"/>
    </xf>
    <xf numFmtId="3" fontId="8" fillId="0" borderId="19" xfId="4" applyNumberFormat="1" applyFont="1" applyFill="1" applyBorder="1" applyAlignment="1">
      <alignment horizontal="center" vertical="center"/>
    </xf>
    <xf numFmtId="3" fontId="17" fillId="0" borderId="5" xfId="4" applyNumberFormat="1" applyFont="1" applyFill="1" applyBorder="1" applyAlignment="1">
      <alignment horizontal="center" vertical="center"/>
    </xf>
    <xf numFmtId="2" fontId="7" fillId="7" borderId="5" xfId="3" applyNumberFormat="1" applyFont="1" applyFill="1" applyBorder="1" applyAlignment="1">
      <alignment horizontal="center" vertical="center" wrapText="1"/>
    </xf>
    <xf numFmtId="3" fontId="7" fillId="7" borderId="5" xfId="4" applyNumberFormat="1" applyFont="1" applyFill="1" applyBorder="1" applyAlignment="1">
      <alignment horizontal="right" vertical="center"/>
    </xf>
    <xf numFmtId="3" fontId="8" fillId="7" borderId="5" xfId="4" applyNumberFormat="1" applyFont="1" applyFill="1" applyBorder="1" applyAlignment="1">
      <alignment horizontal="right" vertical="center"/>
    </xf>
    <xf numFmtId="1" fontId="3" fillId="7" borderId="5" xfId="3" applyNumberFormat="1" applyFont="1" applyFill="1" applyBorder="1"/>
    <xf numFmtId="0" fontId="3" fillId="7" borderId="0" xfId="3" applyFont="1" applyFill="1"/>
    <xf numFmtId="0" fontId="9" fillId="7" borderId="0" xfId="0" applyFont="1" applyFill="1" applyAlignment="1">
      <alignment vertical="center" wrapText="1"/>
    </xf>
    <xf numFmtId="0" fontId="9" fillId="7" borderId="0" xfId="0" applyFont="1" applyFill="1" applyBorder="1" applyAlignment="1">
      <alignment vertical="center" wrapText="1"/>
    </xf>
    <xf numFmtId="3" fontId="6" fillId="0" borderId="5" xfId="1" applyNumberFormat="1" applyFont="1" applyFill="1" applyBorder="1" applyAlignment="1">
      <alignment horizontal="right"/>
    </xf>
    <xf numFmtId="3" fontId="12" fillId="0" borderId="5" xfId="1" applyNumberFormat="1" applyFont="1" applyFill="1" applyBorder="1" applyAlignment="1">
      <alignment horizontal="right" wrapText="1"/>
    </xf>
    <xf numFmtId="3" fontId="12" fillId="0" borderId="5" xfId="1" applyNumberFormat="1" applyFont="1" applyFill="1" applyBorder="1" applyAlignment="1">
      <alignment wrapText="1"/>
    </xf>
    <xf numFmtId="0" fontId="6" fillId="0" borderId="0" xfId="5" applyFont="1" applyFill="1"/>
    <xf numFmtId="0" fontId="18" fillId="0" borderId="0" xfId="0" applyFont="1" applyFill="1" applyAlignment="1">
      <alignment horizontal="center" vertical="center"/>
    </xf>
    <xf numFmtId="3" fontId="18" fillId="0" borderId="0" xfId="0" applyNumberFormat="1" applyFont="1" applyFill="1" applyAlignment="1">
      <alignment vertical="center"/>
    </xf>
    <xf numFmtId="0" fontId="18" fillId="0" borderId="0" xfId="0" applyFont="1" applyFill="1"/>
    <xf numFmtId="0" fontId="12" fillId="0" borderId="0" xfId="6" applyFont="1"/>
    <xf numFmtId="0" fontId="19" fillId="0" borderId="0" xfId="0" applyFont="1" applyAlignment="1">
      <alignment vertical="center"/>
    </xf>
    <xf numFmtId="0" fontId="20" fillId="0" borderId="0" xfId="0" applyFont="1" applyFill="1"/>
    <xf numFmtId="0" fontId="21" fillId="0" borderId="0" xfId="0" applyFont="1" applyFill="1"/>
    <xf numFmtId="0" fontId="22" fillId="0" borderId="0" xfId="0" applyFont="1" applyFill="1"/>
    <xf numFmtId="0" fontId="22" fillId="0" borderId="0" xfId="0" applyFont="1" applyFill="1" applyAlignment="1">
      <alignment horizontal="left"/>
    </xf>
    <xf numFmtId="0" fontId="21" fillId="0" borderId="0" xfId="0" applyFont="1" applyFill="1" applyAlignment="1">
      <alignment horizontal="left"/>
    </xf>
    <xf numFmtId="0" fontId="21" fillId="0" borderId="0" xfId="0" applyFont="1"/>
    <xf numFmtId="0" fontId="18" fillId="0" borderId="0" xfId="0" applyFont="1" applyFill="1" applyAlignment="1">
      <alignment horizontal="center" vertical="center" wrapText="1"/>
    </xf>
    <xf numFmtId="0" fontId="0" fillId="0" borderId="0" xfId="0" applyProtection="1"/>
    <xf numFmtId="0" fontId="6" fillId="0" borderId="0" xfId="0" applyFont="1" applyAlignment="1" applyProtection="1">
      <alignment horizontal="right"/>
    </xf>
    <xf numFmtId="0" fontId="0" fillId="0" borderId="0" xfId="0" applyBorder="1" applyProtection="1"/>
    <xf numFmtId="0" fontId="12" fillId="0" borderId="0" xfId="0" applyFont="1" applyAlignment="1" applyProtection="1">
      <alignment wrapText="1"/>
    </xf>
    <xf numFmtId="0" fontId="23" fillId="8" borderId="22" xfId="0" applyFont="1" applyFill="1" applyBorder="1" applyAlignment="1" applyProtection="1">
      <alignment horizontal="left" vertical="center" wrapText="1"/>
    </xf>
    <xf numFmtId="0" fontId="23" fillId="8" borderId="11" xfId="0" applyFont="1" applyFill="1" applyBorder="1" applyAlignment="1" applyProtection="1">
      <alignment vertical="center" wrapText="1"/>
    </xf>
    <xf numFmtId="0" fontId="24" fillId="8" borderId="22" xfId="0" applyFont="1" applyFill="1" applyBorder="1" applyAlignment="1" applyProtection="1">
      <alignment horizontal="center" vertical="center" wrapText="1"/>
    </xf>
    <xf numFmtId="0" fontId="24" fillId="8" borderId="5" xfId="0" applyFont="1" applyFill="1" applyBorder="1" applyAlignment="1" applyProtection="1">
      <alignment horizontal="center" vertical="center" wrapText="1"/>
    </xf>
    <xf numFmtId="0" fontId="0" fillId="0" borderId="0" xfId="0" applyFill="1" applyBorder="1" applyProtection="1"/>
    <xf numFmtId="3" fontId="23" fillId="9" borderId="22" xfId="0" applyNumberFormat="1" applyFont="1" applyFill="1" applyBorder="1" applyAlignment="1" applyProtection="1">
      <alignment wrapText="1"/>
    </xf>
    <xf numFmtId="3" fontId="23" fillId="9" borderId="5" xfId="0" applyNumberFormat="1" applyFont="1" applyFill="1" applyBorder="1" applyAlignment="1" applyProtection="1">
      <alignment wrapText="1"/>
    </xf>
    <xf numFmtId="4" fontId="23" fillId="0" borderId="0" xfId="0" applyNumberFormat="1" applyFont="1" applyBorder="1" applyAlignment="1" applyProtection="1">
      <alignment wrapText="1"/>
    </xf>
    <xf numFmtId="2" fontId="23" fillId="0" borderId="0" xfId="0" applyNumberFormat="1" applyFont="1" applyBorder="1" applyAlignment="1" applyProtection="1">
      <alignment wrapText="1"/>
    </xf>
    <xf numFmtId="2" fontId="25" fillId="0" borderId="0" xfId="0" applyNumberFormat="1" applyFont="1" applyBorder="1" applyAlignment="1" applyProtection="1">
      <alignment wrapText="1"/>
    </xf>
    <xf numFmtId="3" fontId="25" fillId="10" borderId="30" xfId="0" applyNumberFormat="1" applyFont="1" applyFill="1" applyBorder="1" applyAlignment="1" applyProtection="1">
      <alignment wrapText="1"/>
      <protection locked="0"/>
    </xf>
    <xf numFmtId="3" fontId="25" fillId="0" borderId="22" xfId="0" applyNumberFormat="1" applyFont="1" applyBorder="1" applyAlignment="1" applyProtection="1">
      <alignment wrapText="1"/>
      <protection locked="0"/>
    </xf>
    <xf numFmtId="3" fontId="23" fillId="9" borderId="19" xfId="0" applyNumberFormat="1" applyFont="1" applyFill="1" applyBorder="1" applyAlignment="1" applyProtection="1">
      <alignment wrapText="1"/>
    </xf>
    <xf numFmtId="2" fontId="0" fillId="0" borderId="0" xfId="0" applyNumberFormat="1" applyBorder="1" applyProtection="1"/>
    <xf numFmtId="2" fontId="25" fillId="10" borderId="31" xfId="0" applyNumberFormat="1" applyFont="1" applyFill="1" applyBorder="1" applyAlignment="1" applyProtection="1">
      <alignment wrapText="1"/>
      <protection locked="0"/>
    </xf>
    <xf numFmtId="3" fontId="25" fillId="9" borderId="5" xfId="0" applyNumberFormat="1" applyFont="1" applyFill="1" applyBorder="1" applyAlignment="1" applyProtection="1">
      <alignment wrapText="1"/>
    </xf>
    <xf numFmtId="2" fontId="25" fillId="10" borderId="30" xfId="0" applyNumberFormat="1" applyFont="1" applyFill="1" applyBorder="1" applyAlignment="1" applyProtection="1">
      <alignment wrapText="1"/>
      <protection locked="0"/>
    </xf>
    <xf numFmtId="2" fontId="25" fillId="10" borderId="5" xfId="0" applyNumberFormat="1" applyFont="1" applyFill="1" applyBorder="1" applyAlignment="1" applyProtection="1">
      <alignment wrapText="1"/>
      <protection locked="0"/>
    </xf>
    <xf numFmtId="2" fontId="25" fillId="10" borderId="22" xfId="0" applyNumberFormat="1" applyFont="1" applyFill="1" applyBorder="1" applyAlignment="1" applyProtection="1">
      <alignment wrapText="1"/>
      <protection locked="0"/>
    </xf>
    <xf numFmtId="0" fontId="25" fillId="10" borderId="0" xfId="0" applyFont="1" applyFill="1" applyBorder="1" applyAlignment="1" applyProtection="1">
      <alignment horizontal="left" vertical="center" wrapText="1"/>
    </xf>
    <xf numFmtId="2" fontId="26" fillId="10" borderId="35" xfId="0" applyNumberFormat="1" applyFont="1" applyFill="1" applyBorder="1" applyAlignment="1" applyProtection="1">
      <alignment wrapText="1"/>
    </xf>
    <xf numFmtId="2" fontId="26" fillId="10" borderId="5" xfId="0" applyNumberFormat="1" applyFont="1" applyFill="1" applyBorder="1" applyAlignment="1" applyProtection="1">
      <alignment wrapText="1"/>
    </xf>
    <xf numFmtId="0" fontId="22" fillId="0" borderId="0" xfId="0" applyFont="1" applyAlignment="1" applyProtection="1">
      <alignment horizontal="left"/>
    </xf>
    <xf numFmtId="0" fontId="20" fillId="0" borderId="0" xfId="0" applyFont="1" applyProtection="1">
      <protection locked="0"/>
    </xf>
    <xf numFmtId="0" fontId="12" fillId="0" borderId="0" xfId="0" applyFont="1" applyAlignment="1" applyProtection="1">
      <alignment horizontal="left" vertical="top"/>
      <protection locked="0"/>
    </xf>
    <xf numFmtId="0" fontId="12" fillId="0" borderId="0" xfId="0" applyFont="1" applyProtection="1">
      <protection locked="0"/>
    </xf>
    <xf numFmtId="0" fontId="6" fillId="0" borderId="10" xfId="4" applyFont="1" applyFill="1" applyBorder="1" applyAlignment="1">
      <alignment horizontal="center" vertical="center" wrapText="1"/>
    </xf>
    <xf numFmtId="0" fontId="12" fillId="0" borderId="36" xfId="1" applyFont="1" applyBorder="1" applyAlignment="1">
      <alignment horizontal="right"/>
    </xf>
    <xf numFmtId="0" fontId="12" fillId="0" borderId="37" xfId="1" applyFont="1" applyBorder="1" applyAlignment="1">
      <alignment vertical="top" wrapText="1"/>
    </xf>
    <xf numFmtId="0" fontId="12" fillId="0" borderId="37" xfId="1" applyFont="1" applyBorder="1"/>
    <xf numFmtId="0" fontId="12" fillId="0" borderId="38" xfId="1" applyFont="1" applyBorder="1"/>
    <xf numFmtId="49" fontId="12" fillId="0" borderId="8" xfId="1" applyNumberFormat="1" applyFont="1" applyBorder="1" applyAlignment="1">
      <alignment wrapText="1"/>
    </xf>
    <xf numFmtId="0" fontId="12" fillId="0" borderId="0" xfId="0" applyFont="1" applyFill="1"/>
    <xf numFmtId="0" fontId="22" fillId="0" borderId="0" xfId="0" applyFont="1" applyProtection="1"/>
    <xf numFmtId="0" fontId="6" fillId="0" borderId="0" xfId="4" applyFont="1" applyFill="1" applyBorder="1" applyAlignment="1">
      <alignment horizontal="center" vertical="center" wrapText="1"/>
    </xf>
    <xf numFmtId="0" fontId="25" fillId="10" borderId="22" xfId="0" applyFont="1" applyFill="1" applyBorder="1" applyAlignment="1" applyProtection="1">
      <alignment horizontal="left" vertical="center" wrapText="1"/>
    </xf>
    <xf numFmtId="0" fontId="25" fillId="10" borderId="11" xfId="0" applyFont="1" applyFill="1" applyBorder="1" applyAlignment="1" applyProtection="1">
      <alignment horizontal="left" vertical="center" wrapText="1"/>
    </xf>
    <xf numFmtId="0" fontId="6" fillId="0" borderId="0" xfId="0" applyFont="1" applyProtection="1">
      <protection locked="0"/>
    </xf>
    <xf numFmtId="0" fontId="23" fillId="8" borderId="22" xfId="0" applyFont="1" applyFill="1" applyBorder="1" applyAlignment="1" applyProtection="1">
      <alignment horizontal="center" vertical="center" wrapText="1"/>
    </xf>
    <xf numFmtId="0" fontId="23" fillId="8" borderId="11" xfId="0" applyFont="1" applyFill="1" applyBorder="1" applyAlignment="1" applyProtection="1">
      <alignment horizontal="center" vertical="center" wrapText="1"/>
    </xf>
    <xf numFmtId="0" fontId="23" fillId="8" borderId="29" xfId="0" applyFont="1" applyFill="1" applyBorder="1" applyAlignment="1" applyProtection="1">
      <alignment horizontal="center" vertical="center" wrapText="1"/>
    </xf>
    <xf numFmtId="0" fontId="23" fillId="9" borderId="22" xfId="0" applyFont="1" applyFill="1" applyBorder="1" applyAlignment="1" applyProtection="1">
      <alignment horizontal="left" vertical="center" wrapText="1"/>
    </xf>
    <xf numFmtId="0" fontId="23" fillId="9" borderId="11" xfId="0" applyFont="1" applyFill="1" applyBorder="1" applyAlignment="1" applyProtection="1">
      <alignment horizontal="left" vertical="center" wrapText="1"/>
    </xf>
    <xf numFmtId="0" fontId="18" fillId="0" borderId="0" xfId="0" applyFont="1" applyAlignment="1" applyProtection="1">
      <alignment horizontal="left" wrapText="1"/>
    </xf>
    <xf numFmtId="0" fontId="22" fillId="0" borderId="0" xfId="0" applyFont="1" applyAlignment="1" applyProtection="1">
      <alignment horizontal="left"/>
    </xf>
    <xf numFmtId="0" fontId="25" fillId="10" borderId="21" xfId="0" applyFont="1" applyFill="1" applyBorder="1" applyAlignment="1" applyProtection="1">
      <alignment horizontal="left" vertical="center" wrapText="1"/>
    </xf>
    <xf numFmtId="0" fontId="25" fillId="10" borderId="26" xfId="0" applyFont="1" applyFill="1" applyBorder="1" applyAlignment="1" applyProtection="1">
      <alignment horizontal="left" vertical="center" wrapText="1"/>
    </xf>
    <xf numFmtId="0" fontId="25" fillId="10" borderId="32" xfId="0" applyFont="1" applyFill="1" applyBorder="1" applyAlignment="1" applyProtection="1">
      <alignment horizontal="center" vertical="center" wrapText="1"/>
    </xf>
    <xf numFmtId="0" fontId="25" fillId="10" borderId="18" xfId="0" applyFont="1" applyFill="1" applyBorder="1" applyAlignment="1" applyProtection="1">
      <alignment horizontal="center" vertical="center" wrapText="1"/>
    </xf>
    <xf numFmtId="0" fontId="25" fillId="10" borderId="31" xfId="0" applyFont="1" applyFill="1" applyBorder="1" applyAlignment="1" applyProtection="1">
      <alignment horizontal="left" vertical="center" wrapText="1"/>
    </xf>
    <xf numFmtId="0" fontId="25" fillId="10" borderId="33" xfId="0" applyFont="1" applyFill="1" applyBorder="1" applyAlignment="1" applyProtection="1">
      <alignment horizontal="left" vertical="center" wrapText="1"/>
    </xf>
    <xf numFmtId="0" fontId="25" fillId="10" borderId="34" xfId="0" applyFont="1" applyFill="1" applyBorder="1" applyAlignment="1" applyProtection="1">
      <alignment horizontal="center" vertical="center" wrapText="1"/>
    </xf>
    <xf numFmtId="0" fontId="25" fillId="10" borderId="0" xfId="0" applyFont="1" applyFill="1" applyBorder="1" applyAlignment="1" applyProtection="1">
      <alignment horizontal="center" vertical="center" wrapText="1"/>
    </xf>
    <xf numFmtId="0" fontId="25" fillId="10" borderId="22" xfId="0" applyFont="1" applyFill="1" applyBorder="1" applyAlignment="1" applyProtection="1">
      <alignment horizontal="left" vertical="center" wrapText="1"/>
      <protection locked="0"/>
    </xf>
    <xf numFmtId="0" fontId="25" fillId="10" borderId="11" xfId="0" applyFont="1" applyFill="1" applyBorder="1" applyAlignment="1" applyProtection="1">
      <alignment horizontal="left" vertical="center" wrapText="1"/>
      <protection locked="0"/>
    </xf>
  </cellXfs>
  <cellStyles count="7">
    <cellStyle name="Normal_Chistota2013" xfId="1"/>
    <cellStyle name="Нормален" xfId="0" builtinId="0"/>
    <cellStyle name="Нормален 2" xfId="5"/>
    <cellStyle name="Нормален 3 2" xfId="6"/>
    <cellStyle name="Нормален 4" xfId="3"/>
    <cellStyle name="Нормален 7" xfId="2"/>
    <cellStyle name="Нормален_Лист1" xfId="4"/>
  </cellStyles>
  <dxfs count="0"/>
  <tableStyles count="0" defaultTableStyle="TableStyleMedium2" defaultPivotStyle="PivotStyleLight16"/>
  <colors>
    <mruColors>
      <color rgb="FFCC99FF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F2\shared_doks\budget_c\Budget_2018\&#1057;&#1045;&#1057;&#1048;&#1071;%20&#1041;&#1070;&#1044;&#1046;&#1045;&#1058;%202018%20-%20&#1042;&#1053;&#1045;&#1057;&#1045;&#1053;&#1040;%20&#1042;&#1066;&#1042;%20&#1042;&#1058;&#1054;&#1041;&#1057;\Pril20-Prognoza_2017_540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F2\shared_doks\d\budget_c\Budget_2018\&#1057;&#1045;&#1057;&#1048;&#1071;%20&#1041;&#1070;&#1044;&#1046;&#1045;&#1058;%202018%20-%20&#1042;&#1053;&#1045;&#1057;&#1045;&#1053;&#1040;%20&#1042;&#1066;&#1042;%20&#1042;&#1058;&#1054;&#1041;&#1057;\Pril20-Prognoza_2017_540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F2\shared_doks\d\budget_c\Budget_2018\Sesija%20BUDGET%202018%20-%20&#1042;&#1053;&#1045;&#1057;&#1045;&#1053;&#1040;%20&#1042;&#1066;&#1042;%20&#1042;&#1058;&#1054;&#1041;&#1057;\Pril20-Prognoza_2017_54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GNOZA"/>
      <sheetName val="УКАЗАНИЯ"/>
      <sheetName val="list"/>
      <sheetName val="Groups"/>
      <sheetName val="INF"/>
      <sheetName val="Лист1"/>
    </sheetNames>
    <sheetDataSet>
      <sheetData sheetId="0"/>
      <sheetData sheetId="1"/>
      <sheetData sheetId="2">
        <row r="281">
          <cell r="A281" t="str">
            <v xml:space="preserve">ИЗБЕРЕТЕ ОПЕРАТИВНА ПРОГРАМА </v>
          </cell>
        </row>
        <row r="282">
          <cell r="A282" t="str">
            <v>ПЕРИОД 2014-2020</v>
          </cell>
        </row>
        <row r="283">
          <cell r="A283" t="str">
            <v>КФ - ОП "Транспорт и транспортна инфраструктура"</v>
          </cell>
          <cell r="B283" t="str">
            <v>98111</v>
          </cell>
        </row>
        <row r="284">
          <cell r="A284" t="str">
            <v>КФ - ОП "Околна среда"</v>
          </cell>
          <cell r="B284" t="str">
            <v>98112</v>
          </cell>
        </row>
        <row r="285">
          <cell r="A285" t="str">
            <v>ЕФРР - ОП "Транспорт и транспортна инфраструктура"</v>
          </cell>
          <cell r="B285" t="str">
            <v>98211</v>
          </cell>
        </row>
        <row r="286">
          <cell r="A286" t="str">
            <v>ЕФРР - ОП "Региони в растеж"</v>
          </cell>
          <cell r="B286" t="str">
            <v>98212</v>
          </cell>
        </row>
        <row r="287">
          <cell r="A287" t="str">
            <v>ЕФРР - ОП "Наука и образование за интелигентен растеж"</v>
          </cell>
          <cell r="B287" t="str">
            <v>98213</v>
          </cell>
        </row>
        <row r="288">
          <cell r="A288" t="str">
            <v>ЕФРР - ОП "Иновации и конкурентоспособност "</v>
          </cell>
          <cell r="B288" t="str">
            <v>98214</v>
          </cell>
        </row>
        <row r="289">
          <cell r="A289" t="str">
            <v>ЕФРР - ОП "Околна среда"</v>
          </cell>
          <cell r="B289" t="str">
            <v>98215</v>
          </cell>
        </row>
        <row r="290">
          <cell r="A290" t="str">
            <v>ЕФРР - ОП "Инициатива за малки и средни предприятия"</v>
          </cell>
          <cell r="B290" t="str">
            <v>98224</v>
          </cell>
        </row>
        <row r="291">
          <cell r="A291" t="str">
            <v>ЕСФ - ОП "Развитие на човешките ресурси"</v>
          </cell>
          <cell r="B291" t="str">
            <v>98311</v>
          </cell>
        </row>
        <row r="292">
          <cell r="A292" t="str">
            <v>ЕСФ - ОП "Добро управление"</v>
          </cell>
          <cell r="B292" t="str">
            <v>98312</v>
          </cell>
        </row>
        <row r="293">
          <cell r="A293" t="str">
            <v>ЕСФ - ОП "Наука и образование за интелигентен растеж"</v>
          </cell>
          <cell r="B293" t="str">
            <v>98313</v>
          </cell>
        </row>
        <row r="294">
          <cell r="A294" t="str">
            <v xml:space="preserve">ОП "Фонд за европейско подпомагане на най-нуждаещите се лица" </v>
          </cell>
          <cell r="B294">
            <v>98315</v>
          </cell>
        </row>
        <row r="295">
          <cell r="A295" t="str">
            <v>ПЕРИОД 2007-2013</v>
          </cell>
        </row>
        <row r="296">
          <cell r="A296" t="str">
            <v>КФ - ОП "ТРАНСПОРТ"</v>
          </cell>
          <cell r="B296" t="str">
            <v>98101</v>
          </cell>
        </row>
        <row r="297">
          <cell r="A297" t="str">
            <v>КФ - ОП "ОКОЛНА СРЕДА"</v>
          </cell>
          <cell r="B297" t="str">
            <v>98102</v>
          </cell>
        </row>
        <row r="298">
          <cell r="A298" t="str">
            <v>ЕФРР - ОП "ТРАНСПОРТ"</v>
          </cell>
          <cell r="B298" t="str">
            <v>98201</v>
          </cell>
        </row>
        <row r="299">
          <cell r="A299" t="str">
            <v>ЕФРР - ОП "РЕГИОНАЛНО РАЗВИТИЕ"</v>
          </cell>
          <cell r="B299" t="str">
            <v>98202</v>
          </cell>
        </row>
        <row r="300">
          <cell r="A300" t="str">
            <v>ЕФРР - ОП "КОНКУРЕНТНОСПОСОБНОСТ"</v>
          </cell>
          <cell r="B300" t="str">
            <v>98204</v>
          </cell>
        </row>
        <row r="301">
          <cell r="A301" t="str">
            <v>ЕФРР - ОП "ОКОЛНА СРЕДА"</v>
          </cell>
          <cell r="B301" t="str">
            <v>98205</v>
          </cell>
        </row>
        <row r="302">
          <cell r="A302" t="str">
            <v>ЕФРР - ОП "ТЕХНИЧЕСКА ПОМОЩ"</v>
          </cell>
          <cell r="B302" t="str">
            <v>98210</v>
          </cell>
        </row>
        <row r="303">
          <cell r="A303" t="str">
            <v>ЕСФ - ОП "ЧОВЕШКИ РЕСУРСИ"</v>
          </cell>
          <cell r="B303" t="str">
            <v>98301</v>
          </cell>
        </row>
        <row r="304">
          <cell r="A304" t="str">
            <v>ЕСФ - ОП "АДМИНИСТРАТИВЕН КАПАЦИТЕТ"</v>
          </cell>
          <cell r="B304" t="str">
            <v>98302</v>
          </cell>
        </row>
        <row r="421">
          <cell r="A421" t="str">
            <v>5101</v>
          </cell>
          <cell r="B421" t="str">
            <v>Банско</v>
          </cell>
        </row>
        <row r="422">
          <cell r="A422" t="str">
            <v>5102</v>
          </cell>
          <cell r="B422" t="str">
            <v>Белица</v>
          </cell>
        </row>
        <row r="423">
          <cell r="A423" t="str">
            <v>5103</v>
          </cell>
          <cell r="B423" t="str">
            <v>Благоевград</v>
          </cell>
        </row>
        <row r="424">
          <cell r="A424" t="str">
            <v>5104</v>
          </cell>
          <cell r="B424" t="str">
            <v>Гоце Делчев</v>
          </cell>
        </row>
        <row r="425">
          <cell r="A425" t="str">
            <v>5105</v>
          </cell>
          <cell r="B425" t="str">
            <v>Гърмен</v>
          </cell>
        </row>
        <row r="426">
          <cell r="A426" t="str">
            <v>5106</v>
          </cell>
          <cell r="B426" t="str">
            <v>Кресна</v>
          </cell>
        </row>
        <row r="427">
          <cell r="A427" t="str">
            <v>5107</v>
          </cell>
          <cell r="B427" t="str">
            <v>Петрич</v>
          </cell>
        </row>
        <row r="428">
          <cell r="A428" t="str">
            <v>5108</v>
          </cell>
          <cell r="B428" t="str">
            <v>Разлог</v>
          </cell>
        </row>
        <row r="429">
          <cell r="A429" t="str">
            <v>5109</v>
          </cell>
          <cell r="B429" t="str">
            <v>Сандански</v>
          </cell>
        </row>
        <row r="430">
          <cell r="A430" t="str">
            <v>5110</v>
          </cell>
          <cell r="B430" t="str">
            <v>Сатовча</v>
          </cell>
        </row>
        <row r="431">
          <cell r="A431" t="str">
            <v>5111</v>
          </cell>
          <cell r="B431" t="str">
            <v>Симитли</v>
          </cell>
        </row>
        <row r="432">
          <cell r="A432" t="str">
            <v>5112</v>
          </cell>
          <cell r="B432" t="str">
            <v>Струмяни</v>
          </cell>
        </row>
        <row r="433">
          <cell r="A433" t="str">
            <v>5113</v>
          </cell>
          <cell r="B433" t="str">
            <v>Хаджидимово</v>
          </cell>
        </row>
        <row r="434">
          <cell r="A434" t="str">
            <v>5114</v>
          </cell>
          <cell r="B434" t="str">
            <v>Якоруда</v>
          </cell>
        </row>
        <row r="435">
          <cell r="A435" t="str">
            <v>5201</v>
          </cell>
          <cell r="B435" t="str">
            <v>Айтос</v>
          </cell>
        </row>
        <row r="436">
          <cell r="A436" t="str">
            <v>5202</v>
          </cell>
          <cell r="B436" t="str">
            <v xml:space="preserve">Бургас </v>
          </cell>
        </row>
        <row r="437">
          <cell r="A437" t="str">
            <v>5203</v>
          </cell>
          <cell r="B437" t="str">
            <v>Камено</v>
          </cell>
        </row>
        <row r="438">
          <cell r="A438" t="str">
            <v>5204</v>
          </cell>
          <cell r="B438" t="str">
            <v>Карнобат</v>
          </cell>
        </row>
        <row r="439">
          <cell r="A439" t="str">
            <v>5205</v>
          </cell>
          <cell r="B439" t="str">
            <v>Малко Търново</v>
          </cell>
        </row>
        <row r="440">
          <cell r="A440" t="str">
            <v>5206</v>
          </cell>
          <cell r="B440" t="str">
            <v>Несебър</v>
          </cell>
        </row>
        <row r="441">
          <cell r="A441" t="str">
            <v>5207</v>
          </cell>
          <cell r="B441" t="str">
            <v>Поморие</v>
          </cell>
        </row>
        <row r="442">
          <cell r="A442" t="str">
            <v>5208</v>
          </cell>
          <cell r="B442" t="str">
            <v>Приморско</v>
          </cell>
        </row>
        <row r="443">
          <cell r="A443" t="str">
            <v>5209</v>
          </cell>
          <cell r="B443" t="str">
            <v>Руен</v>
          </cell>
        </row>
        <row r="444">
          <cell r="A444" t="str">
            <v>5210</v>
          </cell>
          <cell r="B444" t="str">
            <v>Созопол</v>
          </cell>
        </row>
        <row r="445">
          <cell r="A445" t="str">
            <v>5211</v>
          </cell>
          <cell r="B445" t="str">
            <v>Средец</v>
          </cell>
        </row>
        <row r="446">
          <cell r="A446" t="str">
            <v>5212</v>
          </cell>
          <cell r="B446" t="str">
            <v>Сунгурларе</v>
          </cell>
        </row>
        <row r="447">
          <cell r="A447" t="str">
            <v>5213</v>
          </cell>
          <cell r="B447" t="str">
            <v>Царево</v>
          </cell>
        </row>
        <row r="448">
          <cell r="A448" t="str">
            <v>5301</v>
          </cell>
          <cell r="B448" t="str">
            <v>Аврен</v>
          </cell>
        </row>
        <row r="449">
          <cell r="A449" t="str">
            <v>5302</v>
          </cell>
          <cell r="B449" t="str">
            <v>Аксаково</v>
          </cell>
        </row>
        <row r="450">
          <cell r="A450" t="str">
            <v>5303</v>
          </cell>
          <cell r="B450" t="str">
            <v>Белослав</v>
          </cell>
        </row>
        <row r="451">
          <cell r="A451" t="str">
            <v>5304</v>
          </cell>
          <cell r="B451" t="str">
            <v>Бяла</v>
          </cell>
        </row>
        <row r="452">
          <cell r="A452" t="str">
            <v>5305</v>
          </cell>
          <cell r="B452" t="str">
            <v>Варна</v>
          </cell>
        </row>
        <row r="453">
          <cell r="A453" t="str">
            <v>5306</v>
          </cell>
          <cell r="B453" t="str">
            <v>Ветрино</v>
          </cell>
        </row>
        <row r="454">
          <cell r="A454" t="str">
            <v>5307</v>
          </cell>
          <cell r="B454" t="str">
            <v>Вълчидол</v>
          </cell>
        </row>
        <row r="455">
          <cell r="A455" t="str">
            <v>5308</v>
          </cell>
          <cell r="B455" t="str">
            <v>Девня</v>
          </cell>
        </row>
        <row r="456">
          <cell r="A456" t="str">
            <v>5309</v>
          </cell>
          <cell r="B456" t="str">
            <v>Долни Чифлик</v>
          </cell>
        </row>
        <row r="457">
          <cell r="A457" t="str">
            <v>5310</v>
          </cell>
          <cell r="B457" t="str">
            <v>Дългопол</v>
          </cell>
        </row>
        <row r="458">
          <cell r="A458" t="str">
            <v>5311</v>
          </cell>
          <cell r="B458" t="str">
            <v>Провадия</v>
          </cell>
        </row>
        <row r="459">
          <cell r="A459" t="str">
            <v>5312</v>
          </cell>
          <cell r="B459" t="str">
            <v>Суворово</v>
          </cell>
        </row>
        <row r="460">
          <cell r="A460" t="str">
            <v>5401</v>
          </cell>
          <cell r="B460" t="str">
            <v>Велико Търново</v>
          </cell>
        </row>
        <row r="461">
          <cell r="A461" t="str">
            <v>5402</v>
          </cell>
          <cell r="B461" t="str">
            <v>Горна Оряховица</v>
          </cell>
        </row>
        <row r="462">
          <cell r="A462" t="str">
            <v>5403</v>
          </cell>
          <cell r="B462" t="str">
            <v>Елена</v>
          </cell>
        </row>
        <row r="463">
          <cell r="A463" t="str">
            <v>5404</v>
          </cell>
          <cell r="B463" t="str">
            <v>Златарица</v>
          </cell>
        </row>
        <row r="464">
          <cell r="A464" t="str">
            <v>5405</v>
          </cell>
          <cell r="B464" t="str">
            <v>Лясковец</v>
          </cell>
        </row>
        <row r="465">
          <cell r="A465" t="str">
            <v>5406</v>
          </cell>
          <cell r="B465" t="str">
            <v>Павликени</v>
          </cell>
        </row>
        <row r="466">
          <cell r="A466" t="str">
            <v>5407</v>
          </cell>
          <cell r="B466" t="str">
            <v>Полски Тръмбеш</v>
          </cell>
        </row>
        <row r="467">
          <cell r="A467" t="str">
            <v>5408</v>
          </cell>
          <cell r="B467" t="str">
            <v>Свищов</v>
          </cell>
        </row>
        <row r="468">
          <cell r="A468" t="str">
            <v>5409</v>
          </cell>
          <cell r="B468" t="str">
            <v>Стражица</v>
          </cell>
        </row>
        <row r="469">
          <cell r="A469" t="str">
            <v>5410</v>
          </cell>
          <cell r="B469" t="str">
            <v>Сухиндол</v>
          </cell>
        </row>
        <row r="470">
          <cell r="A470" t="str">
            <v>5501</v>
          </cell>
          <cell r="B470" t="str">
            <v>Белоградчик</v>
          </cell>
        </row>
        <row r="471">
          <cell r="A471" t="str">
            <v>5502</v>
          </cell>
          <cell r="B471" t="str">
            <v>Бойница</v>
          </cell>
        </row>
        <row r="472">
          <cell r="A472" t="str">
            <v>5503</v>
          </cell>
          <cell r="B472" t="str">
            <v>Брегово</v>
          </cell>
        </row>
        <row r="473">
          <cell r="A473" t="str">
            <v>5504</v>
          </cell>
          <cell r="B473" t="str">
            <v>Видин</v>
          </cell>
        </row>
        <row r="474">
          <cell r="A474" t="str">
            <v>5505</v>
          </cell>
          <cell r="B474" t="str">
            <v>Грамада</v>
          </cell>
        </row>
        <row r="475">
          <cell r="A475" t="str">
            <v>5506</v>
          </cell>
          <cell r="B475" t="str">
            <v>Димово</v>
          </cell>
        </row>
        <row r="476">
          <cell r="A476" t="str">
            <v>5507</v>
          </cell>
          <cell r="B476" t="str">
            <v>Кула</v>
          </cell>
        </row>
        <row r="477">
          <cell r="A477" t="str">
            <v>5508</v>
          </cell>
          <cell r="B477" t="str">
            <v>Макреш</v>
          </cell>
        </row>
        <row r="478">
          <cell r="A478" t="str">
            <v>5509</v>
          </cell>
          <cell r="B478" t="str">
            <v>Ново село</v>
          </cell>
        </row>
        <row r="479">
          <cell r="A479" t="str">
            <v>5510</v>
          </cell>
          <cell r="B479" t="str">
            <v>Ружинци</v>
          </cell>
        </row>
        <row r="480">
          <cell r="A480" t="str">
            <v>5511</v>
          </cell>
          <cell r="B480" t="str">
            <v>Чупрене</v>
          </cell>
        </row>
        <row r="481">
          <cell r="A481" t="str">
            <v>5601</v>
          </cell>
          <cell r="B481" t="str">
            <v>Борован</v>
          </cell>
        </row>
        <row r="482">
          <cell r="A482" t="str">
            <v>5602</v>
          </cell>
          <cell r="B482" t="str">
            <v>Бяла Слатина</v>
          </cell>
        </row>
        <row r="483">
          <cell r="A483" t="str">
            <v>5603</v>
          </cell>
          <cell r="B483" t="str">
            <v>Враца</v>
          </cell>
        </row>
        <row r="484">
          <cell r="A484" t="str">
            <v>5605</v>
          </cell>
          <cell r="B484" t="str">
            <v>Козлодуй</v>
          </cell>
        </row>
        <row r="485">
          <cell r="A485" t="str">
            <v>5606</v>
          </cell>
          <cell r="B485" t="str">
            <v>Криводол</v>
          </cell>
        </row>
        <row r="486">
          <cell r="A486" t="str">
            <v>5607</v>
          </cell>
          <cell r="B486" t="str">
            <v>Мездра</v>
          </cell>
        </row>
        <row r="487">
          <cell r="A487" t="str">
            <v>5608</v>
          </cell>
          <cell r="B487" t="str">
            <v>Мизия</v>
          </cell>
        </row>
        <row r="488">
          <cell r="A488" t="str">
            <v>5609</v>
          </cell>
          <cell r="B488" t="str">
            <v>Оряхово</v>
          </cell>
        </row>
        <row r="489">
          <cell r="A489" t="str">
            <v>5610</v>
          </cell>
          <cell r="B489" t="str">
            <v>Роман</v>
          </cell>
        </row>
        <row r="490">
          <cell r="A490" t="str">
            <v>5611</v>
          </cell>
          <cell r="B490" t="str">
            <v>Хайредин</v>
          </cell>
        </row>
        <row r="491">
          <cell r="A491" t="str">
            <v>5701</v>
          </cell>
          <cell r="B491" t="str">
            <v>Габрово</v>
          </cell>
        </row>
        <row r="492">
          <cell r="A492" t="str">
            <v>5702</v>
          </cell>
          <cell r="B492" t="str">
            <v>Дряново</v>
          </cell>
        </row>
        <row r="493">
          <cell r="A493" t="str">
            <v>5703</v>
          </cell>
          <cell r="B493" t="str">
            <v>Севлиево</v>
          </cell>
        </row>
        <row r="494">
          <cell r="A494" t="str">
            <v>5704</v>
          </cell>
          <cell r="B494" t="str">
            <v>Трявна</v>
          </cell>
        </row>
        <row r="495">
          <cell r="A495" t="str">
            <v>5801</v>
          </cell>
          <cell r="B495" t="str">
            <v>Балчик</v>
          </cell>
        </row>
        <row r="496">
          <cell r="A496" t="str">
            <v>5802</v>
          </cell>
          <cell r="B496" t="str">
            <v>Генерал Тошево</v>
          </cell>
        </row>
        <row r="497">
          <cell r="A497" t="str">
            <v>5803</v>
          </cell>
          <cell r="B497" t="str">
            <v>Добрич</v>
          </cell>
        </row>
        <row r="498">
          <cell r="A498" t="str">
            <v>5804</v>
          </cell>
          <cell r="B498" t="str">
            <v>Добричка</v>
          </cell>
        </row>
        <row r="499">
          <cell r="A499" t="str">
            <v>5805</v>
          </cell>
          <cell r="B499" t="str">
            <v>Каварна</v>
          </cell>
        </row>
        <row r="500">
          <cell r="A500" t="str">
            <v>5806</v>
          </cell>
          <cell r="B500" t="str">
            <v>Крушари</v>
          </cell>
        </row>
        <row r="501">
          <cell r="A501" t="str">
            <v>5807</v>
          </cell>
          <cell r="B501" t="str">
            <v>Тервел</v>
          </cell>
        </row>
        <row r="502">
          <cell r="A502" t="str">
            <v>5808</v>
          </cell>
          <cell r="B502" t="str">
            <v>Шабла</v>
          </cell>
        </row>
        <row r="503">
          <cell r="A503" t="str">
            <v>5901</v>
          </cell>
          <cell r="B503" t="str">
            <v>Ардино</v>
          </cell>
        </row>
        <row r="504">
          <cell r="A504" t="str">
            <v>5902</v>
          </cell>
          <cell r="B504" t="str">
            <v>Джебел</v>
          </cell>
        </row>
        <row r="505">
          <cell r="A505" t="str">
            <v>5903</v>
          </cell>
          <cell r="B505" t="str">
            <v>Кирково</v>
          </cell>
        </row>
        <row r="506">
          <cell r="A506" t="str">
            <v>5904</v>
          </cell>
          <cell r="B506" t="str">
            <v>Крумовград</v>
          </cell>
        </row>
        <row r="507">
          <cell r="A507" t="str">
            <v>5905</v>
          </cell>
          <cell r="B507" t="str">
            <v>Кърджали</v>
          </cell>
        </row>
        <row r="508">
          <cell r="A508" t="str">
            <v>5906</v>
          </cell>
          <cell r="B508" t="str">
            <v>Момчилград</v>
          </cell>
        </row>
        <row r="509">
          <cell r="A509" t="str">
            <v>5907</v>
          </cell>
          <cell r="B509" t="str">
            <v>Черноочене</v>
          </cell>
        </row>
        <row r="510">
          <cell r="A510" t="str">
            <v>6001</v>
          </cell>
          <cell r="B510" t="str">
            <v>Бобовдол</v>
          </cell>
        </row>
        <row r="511">
          <cell r="A511" t="str">
            <v>6002</v>
          </cell>
          <cell r="B511" t="str">
            <v>Бобошево</v>
          </cell>
        </row>
        <row r="512">
          <cell r="A512" t="str">
            <v>6003</v>
          </cell>
          <cell r="B512" t="str">
            <v>Дупница</v>
          </cell>
        </row>
        <row r="513">
          <cell r="A513" t="str">
            <v>6004</v>
          </cell>
          <cell r="B513" t="str">
            <v>Кочериново</v>
          </cell>
        </row>
        <row r="514">
          <cell r="A514" t="str">
            <v>6005</v>
          </cell>
          <cell r="B514" t="str">
            <v>Кюстендил</v>
          </cell>
        </row>
        <row r="515">
          <cell r="A515" t="str">
            <v>6006</v>
          </cell>
          <cell r="B515" t="str">
            <v>Невестино</v>
          </cell>
        </row>
        <row r="516">
          <cell r="A516" t="str">
            <v>6007</v>
          </cell>
          <cell r="B516" t="str">
            <v>Рила</v>
          </cell>
        </row>
        <row r="517">
          <cell r="A517" t="str">
            <v>6008</v>
          </cell>
          <cell r="B517" t="str">
            <v>Сапарева баня</v>
          </cell>
        </row>
        <row r="518">
          <cell r="A518" t="str">
            <v>6009</v>
          </cell>
          <cell r="B518" t="str">
            <v>Трекляно</v>
          </cell>
        </row>
        <row r="519">
          <cell r="A519" t="str">
            <v>6101</v>
          </cell>
          <cell r="B519" t="str">
            <v>Априлци</v>
          </cell>
        </row>
        <row r="520">
          <cell r="A520" t="str">
            <v>6102</v>
          </cell>
          <cell r="B520" t="str">
            <v>Летница</v>
          </cell>
        </row>
        <row r="521">
          <cell r="A521" t="str">
            <v>6103</v>
          </cell>
          <cell r="B521" t="str">
            <v>Ловеч</v>
          </cell>
        </row>
        <row r="522">
          <cell r="A522" t="str">
            <v>6104</v>
          </cell>
          <cell r="B522" t="str">
            <v>Луковит</v>
          </cell>
        </row>
        <row r="523">
          <cell r="A523" t="str">
            <v>6105</v>
          </cell>
          <cell r="B523" t="str">
            <v>Тетевен</v>
          </cell>
        </row>
        <row r="524">
          <cell r="A524" t="str">
            <v>6106</v>
          </cell>
          <cell r="B524" t="str">
            <v>Троян</v>
          </cell>
        </row>
        <row r="525">
          <cell r="A525" t="str">
            <v>6107</v>
          </cell>
          <cell r="B525" t="str">
            <v>Угърчин</v>
          </cell>
        </row>
        <row r="526">
          <cell r="A526" t="str">
            <v>6108</v>
          </cell>
          <cell r="B526" t="str">
            <v>Ябланица</v>
          </cell>
        </row>
        <row r="527">
          <cell r="A527" t="str">
            <v>6201</v>
          </cell>
          <cell r="B527" t="str">
            <v>Берковица</v>
          </cell>
        </row>
        <row r="528">
          <cell r="A528" t="str">
            <v>6202</v>
          </cell>
          <cell r="B528" t="str">
            <v>Бойчиновци</v>
          </cell>
        </row>
        <row r="529">
          <cell r="A529" t="str">
            <v>6203</v>
          </cell>
          <cell r="B529" t="str">
            <v>Брусарци</v>
          </cell>
        </row>
        <row r="530">
          <cell r="A530" t="str">
            <v>6204</v>
          </cell>
          <cell r="B530" t="str">
            <v>Вълчедръм</v>
          </cell>
        </row>
        <row r="531">
          <cell r="A531" t="str">
            <v>6205</v>
          </cell>
          <cell r="B531" t="str">
            <v>Вършец</v>
          </cell>
        </row>
        <row r="532">
          <cell r="A532" t="str">
            <v>6206</v>
          </cell>
          <cell r="B532" t="str">
            <v>Георги Дамяново</v>
          </cell>
        </row>
        <row r="533">
          <cell r="A533" t="str">
            <v>6207</v>
          </cell>
          <cell r="B533" t="str">
            <v>Лом</v>
          </cell>
        </row>
        <row r="534">
          <cell r="A534" t="str">
            <v>6208</v>
          </cell>
          <cell r="B534" t="str">
            <v>Медковец</v>
          </cell>
        </row>
        <row r="535">
          <cell r="A535" t="str">
            <v>6209</v>
          </cell>
          <cell r="B535" t="str">
            <v>Монтана</v>
          </cell>
        </row>
        <row r="536">
          <cell r="A536" t="str">
            <v>6210</v>
          </cell>
          <cell r="B536" t="str">
            <v>Чипровци</v>
          </cell>
        </row>
        <row r="537">
          <cell r="A537" t="str">
            <v>6211</v>
          </cell>
          <cell r="B537" t="str">
            <v>Якимово</v>
          </cell>
        </row>
        <row r="538">
          <cell r="A538" t="str">
            <v>6301</v>
          </cell>
          <cell r="B538" t="str">
            <v>Батак</v>
          </cell>
        </row>
        <row r="539">
          <cell r="A539" t="str">
            <v>6302</v>
          </cell>
          <cell r="B539" t="str">
            <v>Белово</v>
          </cell>
        </row>
        <row r="540">
          <cell r="A540" t="str">
            <v>6303</v>
          </cell>
          <cell r="B540" t="str">
            <v>Брацигово</v>
          </cell>
        </row>
        <row r="541">
          <cell r="A541" t="str">
            <v>6304</v>
          </cell>
          <cell r="B541" t="str">
            <v>Велинград</v>
          </cell>
        </row>
        <row r="542">
          <cell r="A542" t="str">
            <v>6305</v>
          </cell>
          <cell r="B542" t="str">
            <v>Лесичово</v>
          </cell>
        </row>
        <row r="543">
          <cell r="A543" t="str">
            <v>6306</v>
          </cell>
          <cell r="B543" t="str">
            <v>Пазарджик</v>
          </cell>
        </row>
        <row r="544">
          <cell r="A544" t="str">
            <v>6307</v>
          </cell>
          <cell r="B544" t="str">
            <v>Панагюрище</v>
          </cell>
        </row>
        <row r="545">
          <cell r="A545" t="str">
            <v>6308</v>
          </cell>
          <cell r="B545" t="str">
            <v>Пещера</v>
          </cell>
        </row>
        <row r="546">
          <cell r="A546" t="str">
            <v>6309</v>
          </cell>
          <cell r="B546" t="str">
            <v>Ракитово</v>
          </cell>
        </row>
        <row r="547">
          <cell r="A547" t="str">
            <v>6310</v>
          </cell>
          <cell r="B547" t="str">
            <v>Септември</v>
          </cell>
        </row>
        <row r="548">
          <cell r="A548" t="str">
            <v>6311</v>
          </cell>
          <cell r="B548" t="str">
            <v>Стрелча</v>
          </cell>
        </row>
        <row r="549">
          <cell r="A549" t="str">
            <v>6312</v>
          </cell>
          <cell r="B549" t="str">
            <v>Сърница</v>
          </cell>
        </row>
        <row r="550">
          <cell r="A550" t="str">
            <v>6401</v>
          </cell>
          <cell r="B550" t="str">
            <v>Брезник</v>
          </cell>
        </row>
        <row r="551">
          <cell r="A551" t="str">
            <v>6402</v>
          </cell>
          <cell r="B551" t="str">
            <v>Земен</v>
          </cell>
        </row>
        <row r="552">
          <cell r="A552" t="str">
            <v>6403</v>
          </cell>
          <cell r="B552" t="str">
            <v>Ковачевци</v>
          </cell>
        </row>
        <row r="553">
          <cell r="A553" t="str">
            <v>6404</v>
          </cell>
          <cell r="B553" t="str">
            <v>Перник</v>
          </cell>
        </row>
        <row r="554">
          <cell r="A554" t="str">
            <v>6405</v>
          </cell>
          <cell r="B554" t="str">
            <v>Радомир</v>
          </cell>
        </row>
        <row r="555">
          <cell r="A555" t="str">
            <v>6406</v>
          </cell>
          <cell r="B555" t="str">
            <v>Трън</v>
          </cell>
        </row>
        <row r="556">
          <cell r="A556" t="str">
            <v>6501</v>
          </cell>
          <cell r="B556" t="str">
            <v>Белене</v>
          </cell>
        </row>
        <row r="557">
          <cell r="A557" t="str">
            <v>6502</v>
          </cell>
          <cell r="B557" t="str">
            <v>Гулянци</v>
          </cell>
        </row>
        <row r="558">
          <cell r="A558" t="str">
            <v>6503</v>
          </cell>
          <cell r="B558" t="str">
            <v>Долна Митрополия</v>
          </cell>
        </row>
        <row r="559">
          <cell r="A559" t="str">
            <v>6504</v>
          </cell>
          <cell r="B559" t="str">
            <v>Долни Дъбник</v>
          </cell>
        </row>
        <row r="560">
          <cell r="A560" t="str">
            <v>6505</v>
          </cell>
          <cell r="B560" t="str">
            <v>Искър</v>
          </cell>
        </row>
        <row r="561">
          <cell r="A561" t="str">
            <v>6506</v>
          </cell>
          <cell r="B561" t="str">
            <v>Левски</v>
          </cell>
        </row>
        <row r="562">
          <cell r="A562" t="str">
            <v>6507</v>
          </cell>
          <cell r="B562" t="str">
            <v>Никопол</v>
          </cell>
        </row>
        <row r="563">
          <cell r="A563" t="str">
            <v>6508</v>
          </cell>
          <cell r="B563" t="str">
            <v>Плевен</v>
          </cell>
        </row>
        <row r="564">
          <cell r="A564" t="str">
            <v>6509</v>
          </cell>
          <cell r="B564" t="str">
            <v>Пордим</v>
          </cell>
        </row>
        <row r="565">
          <cell r="A565" t="str">
            <v>6510</v>
          </cell>
          <cell r="B565" t="str">
            <v>Червен бряг</v>
          </cell>
        </row>
        <row r="566">
          <cell r="A566" t="str">
            <v>6511</v>
          </cell>
          <cell r="B566" t="str">
            <v>Кнежа</v>
          </cell>
        </row>
        <row r="567">
          <cell r="A567" t="str">
            <v>6601</v>
          </cell>
          <cell r="B567" t="str">
            <v>Асеновград</v>
          </cell>
        </row>
        <row r="568">
          <cell r="A568" t="str">
            <v>6602</v>
          </cell>
          <cell r="B568" t="str">
            <v>Брезово</v>
          </cell>
        </row>
        <row r="569">
          <cell r="A569" t="str">
            <v>6603</v>
          </cell>
          <cell r="B569" t="str">
            <v>Калояново</v>
          </cell>
        </row>
        <row r="570">
          <cell r="A570" t="str">
            <v>6604</v>
          </cell>
          <cell r="B570" t="str">
            <v>Карлово</v>
          </cell>
        </row>
        <row r="571">
          <cell r="A571" t="str">
            <v>6605</v>
          </cell>
          <cell r="B571" t="str">
            <v>Кричим</v>
          </cell>
        </row>
        <row r="572">
          <cell r="A572" t="str">
            <v>6606</v>
          </cell>
          <cell r="B572" t="str">
            <v>Лъки</v>
          </cell>
        </row>
        <row r="573">
          <cell r="A573" t="str">
            <v>6607</v>
          </cell>
          <cell r="B573" t="str">
            <v>Марица</v>
          </cell>
        </row>
        <row r="574">
          <cell r="A574" t="str">
            <v>6608</v>
          </cell>
          <cell r="B574" t="str">
            <v>Перущица</v>
          </cell>
        </row>
        <row r="575">
          <cell r="A575" t="str">
            <v>6609</v>
          </cell>
          <cell r="B575" t="str">
            <v>Пловдив</v>
          </cell>
        </row>
        <row r="576">
          <cell r="A576" t="str">
            <v>6610</v>
          </cell>
          <cell r="B576" t="str">
            <v>Първомай</v>
          </cell>
        </row>
        <row r="577">
          <cell r="A577" t="str">
            <v>6611</v>
          </cell>
          <cell r="B577" t="str">
            <v>Раковски</v>
          </cell>
        </row>
        <row r="578">
          <cell r="A578" t="str">
            <v>6612</v>
          </cell>
          <cell r="B578" t="str">
            <v>Родопи</v>
          </cell>
        </row>
        <row r="579">
          <cell r="A579" t="str">
            <v>6613</v>
          </cell>
          <cell r="B579" t="str">
            <v>Садово</v>
          </cell>
        </row>
        <row r="580">
          <cell r="A580" t="str">
            <v>6614</v>
          </cell>
          <cell r="B580" t="str">
            <v>Стамболийски</v>
          </cell>
        </row>
        <row r="581">
          <cell r="A581" t="str">
            <v>6615</v>
          </cell>
          <cell r="B581" t="str">
            <v>Съединение</v>
          </cell>
        </row>
        <row r="582">
          <cell r="A582" t="str">
            <v>6616</v>
          </cell>
          <cell r="B582" t="str">
            <v>Хисаря</v>
          </cell>
        </row>
        <row r="583">
          <cell r="A583" t="str">
            <v>6617</v>
          </cell>
          <cell r="B583" t="str">
            <v>Куклен</v>
          </cell>
        </row>
        <row r="584">
          <cell r="A584" t="str">
            <v>6618</v>
          </cell>
          <cell r="B584" t="str">
            <v>Сопот</v>
          </cell>
        </row>
        <row r="585">
          <cell r="A585" t="str">
            <v>6701</v>
          </cell>
          <cell r="B585" t="str">
            <v>Завет</v>
          </cell>
        </row>
        <row r="586">
          <cell r="A586" t="str">
            <v>6702</v>
          </cell>
          <cell r="B586" t="str">
            <v>Исперих</v>
          </cell>
        </row>
        <row r="587">
          <cell r="A587" t="str">
            <v>6703</v>
          </cell>
          <cell r="B587" t="str">
            <v>Кубрат</v>
          </cell>
        </row>
        <row r="588">
          <cell r="A588" t="str">
            <v>6704</v>
          </cell>
          <cell r="B588" t="str">
            <v>Лозница</v>
          </cell>
        </row>
        <row r="589">
          <cell r="A589" t="str">
            <v>6705</v>
          </cell>
          <cell r="B589" t="str">
            <v>Разград</v>
          </cell>
        </row>
        <row r="590">
          <cell r="A590" t="str">
            <v>6706</v>
          </cell>
          <cell r="B590" t="str">
            <v>Самуил</v>
          </cell>
        </row>
        <row r="591">
          <cell r="A591" t="str">
            <v>6707</v>
          </cell>
          <cell r="B591" t="str">
            <v>Цар Калоян</v>
          </cell>
        </row>
        <row r="592">
          <cell r="A592" t="str">
            <v>6801</v>
          </cell>
          <cell r="B592" t="str">
            <v>Борово</v>
          </cell>
        </row>
        <row r="593">
          <cell r="A593" t="str">
            <v>6802</v>
          </cell>
          <cell r="B593" t="str">
            <v>Бяла</v>
          </cell>
        </row>
        <row r="594">
          <cell r="A594" t="str">
            <v>6803</v>
          </cell>
          <cell r="B594" t="str">
            <v>Ветово</v>
          </cell>
        </row>
        <row r="595">
          <cell r="A595" t="str">
            <v>6804</v>
          </cell>
          <cell r="B595" t="str">
            <v>Две могили</v>
          </cell>
        </row>
        <row r="596">
          <cell r="A596" t="str">
            <v>6805</v>
          </cell>
          <cell r="B596" t="str">
            <v>Иваново</v>
          </cell>
        </row>
        <row r="597">
          <cell r="A597" t="str">
            <v>6806</v>
          </cell>
          <cell r="B597" t="str">
            <v>Русе</v>
          </cell>
        </row>
        <row r="598">
          <cell r="A598" t="str">
            <v>6807</v>
          </cell>
          <cell r="B598" t="str">
            <v>Сливо поле</v>
          </cell>
        </row>
        <row r="599">
          <cell r="A599" t="str">
            <v>6808</v>
          </cell>
          <cell r="B599" t="str">
            <v>Ценово</v>
          </cell>
        </row>
        <row r="600">
          <cell r="A600" t="str">
            <v>6901</v>
          </cell>
          <cell r="B600" t="str">
            <v>Алфатар</v>
          </cell>
        </row>
        <row r="601">
          <cell r="A601" t="str">
            <v>6902</v>
          </cell>
          <cell r="B601" t="str">
            <v>Главиница</v>
          </cell>
        </row>
        <row r="602">
          <cell r="A602" t="str">
            <v>6903</v>
          </cell>
          <cell r="B602" t="str">
            <v>Дулово</v>
          </cell>
        </row>
        <row r="603">
          <cell r="A603" t="str">
            <v>6904</v>
          </cell>
          <cell r="B603" t="str">
            <v>Кайнарджа</v>
          </cell>
        </row>
        <row r="604">
          <cell r="A604" t="str">
            <v>6905</v>
          </cell>
          <cell r="B604" t="str">
            <v>Силистра</v>
          </cell>
        </row>
        <row r="605">
          <cell r="A605" t="str">
            <v>6906</v>
          </cell>
          <cell r="B605" t="str">
            <v>Ситово</v>
          </cell>
        </row>
        <row r="606">
          <cell r="A606" t="str">
            <v>6907</v>
          </cell>
          <cell r="B606" t="str">
            <v>Тутракан</v>
          </cell>
        </row>
        <row r="607">
          <cell r="A607" t="str">
            <v>7001</v>
          </cell>
          <cell r="B607" t="str">
            <v>Котел</v>
          </cell>
        </row>
        <row r="608">
          <cell r="A608" t="str">
            <v>7002</v>
          </cell>
          <cell r="B608" t="str">
            <v>Нова Загора</v>
          </cell>
        </row>
        <row r="609">
          <cell r="A609" t="str">
            <v>7003</v>
          </cell>
          <cell r="B609" t="str">
            <v>Сливен</v>
          </cell>
        </row>
        <row r="610">
          <cell r="A610" t="str">
            <v>7004</v>
          </cell>
          <cell r="B610" t="str">
            <v>Твърдица</v>
          </cell>
        </row>
        <row r="611">
          <cell r="A611" t="str">
            <v>7101</v>
          </cell>
          <cell r="B611" t="str">
            <v>Баните</v>
          </cell>
        </row>
        <row r="612">
          <cell r="A612" t="str">
            <v>7102</v>
          </cell>
          <cell r="B612" t="str">
            <v>Борино</v>
          </cell>
        </row>
        <row r="613">
          <cell r="A613" t="str">
            <v>7103</v>
          </cell>
          <cell r="B613" t="str">
            <v>Девин</v>
          </cell>
        </row>
        <row r="614">
          <cell r="A614" t="str">
            <v>7104</v>
          </cell>
          <cell r="B614" t="str">
            <v>Доспат</v>
          </cell>
        </row>
        <row r="615">
          <cell r="A615" t="str">
            <v>7105</v>
          </cell>
          <cell r="B615" t="str">
            <v>Златоград</v>
          </cell>
        </row>
        <row r="616">
          <cell r="A616" t="str">
            <v>7106</v>
          </cell>
          <cell r="B616" t="str">
            <v>Мадан</v>
          </cell>
        </row>
        <row r="617">
          <cell r="A617" t="str">
            <v>7107</v>
          </cell>
          <cell r="B617" t="str">
            <v>Неделино</v>
          </cell>
        </row>
        <row r="618">
          <cell r="A618" t="str">
            <v>7108</v>
          </cell>
          <cell r="B618" t="str">
            <v>Рудозем</v>
          </cell>
        </row>
        <row r="619">
          <cell r="A619" t="str">
            <v>7109</v>
          </cell>
          <cell r="B619" t="str">
            <v>Смолян</v>
          </cell>
        </row>
        <row r="620">
          <cell r="A620" t="str">
            <v>7110</v>
          </cell>
          <cell r="B620" t="str">
            <v>Чепеларе</v>
          </cell>
        </row>
        <row r="621">
          <cell r="A621" t="str">
            <v>7201</v>
          </cell>
          <cell r="B621" t="str">
            <v>Район Банкя</v>
          </cell>
        </row>
        <row r="622">
          <cell r="A622" t="str">
            <v>7202</v>
          </cell>
          <cell r="B622" t="str">
            <v>Район Витоша</v>
          </cell>
        </row>
        <row r="623">
          <cell r="A623" t="str">
            <v>7203</v>
          </cell>
          <cell r="B623" t="str">
            <v xml:space="preserve">Район Възраждане </v>
          </cell>
        </row>
        <row r="624">
          <cell r="A624" t="str">
            <v>7204</v>
          </cell>
          <cell r="B624" t="str">
            <v>Район Връбница</v>
          </cell>
        </row>
        <row r="625">
          <cell r="A625" t="str">
            <v>7205</v>
          </cell>
          <cell r="B625" t="str">
            <v>Район Илинден</v>
          </cell>
        </row>
        <row r="626">
          <cell r="A626" t="str">
            <v>7206</v>
          </cell>
          <cell r="B626" t="str">
            <v>Район Искър</v>
          </cell>
        </row>
        <row r="627">
          <cell r="A627" t="str">
            <v>7207</v>
          </cell>
          <cell r="B627" t="str">
            <v>Район Изгрев</v>
          </cell>
        </row>
        <row r="628">
          <cell r="A628" t="str">
            <v>7208</v>
          </cell>
          <cell r="B628" t="str">
            <v>Район Красна Поляна</v>
          </cell>
        </row>
        <row r="629">
          <cell r="A629" t="str">
            <v>7209</v>
          </cell>
          <cell r="B629" t="str">
            <v>Район Красно село</v>
          </cell>
        </row>
        <row r="630">
          <cell r="A630" t="str">
            <v>7210</v>
          </cell>
          <cell r="B630" t="str">
            <v>Район Кремиковци</v>
          </cell>
        </row>
        <row r="631">
          <cell r="A631" t="str">
            <v>7211</v>
          </cell>
          <cell r="B631" t="str">
            <v>Район Лозенец</v>
          </cell>
        </row>
        <row r="632">
          <cell r="A632" t="str">
            <v>7212</v>
          </cell>
          <cell r="B632" t="str">
            <v>Район Люлин</v>
          </cell>
        </row>
        <row r="633">
          <cell r="A633" t="str">
            <v>7213</v>
          </cell>
          <cell r="B633" t="str">
            <v>Район Младост</v>
          </cell>
        </row>
        <row r="634">
          <cell r="A634" t="str">
            <v>7214</v>
          </cell>
          <cell r="B634" t="str">
            <v>Район Надежда</v>
          </cell>
        </row>
        <row r="635">
          <cell r="A635" t="str">
            <v>7215</v>
          </cell>
          <cell r="B635" t="str">
            <v>Район Нови Искър</v>
          </cell>
        </row>
        <row r="636">
          <cell r="A636" t="str">
            <v>7216</v>
          </cell>
          <cell r="B636" t="str">
            <v>Район Оборище</v>
          </cell>
        </row>
        <row r="637">
          <cell r="A637" t="str">
            <v>7217</v>
          </cell>
          <cell r="B637" t="str">
            <v>Район Овча Купел</v>
          </cell>
        </row>
        <row r="638">
          <cell r="A638" t="str">
            <v>7218</v>
          </cell>
          <cell r="B638" t="str">
            <v>Район Панчарево</v>
          </cell>
        </row>
        <row r="639">
          <cell r="A639" t="str">
            <v>7219</v>
          </cell>
          <cell r="B639" t="str">
            <v>Район Подуяне</v>
          </cell>
        </row>
        <row r="640">
          <cell r="A640" t="str">
            <v>7220</v>
          </cell>
          <cell r="B640" t="str">
            <v>Район Сердика</v>
          </cell>
        </row>
        <row r="641">
          <cell r="A641" t="str">
            <v>7221</v>
          </cell>
          <cell r="B641" t="str">
            <v>Район Слатина</v>
          </cell>
        </row>
        <row r="642">
          <cell r="A642" t="str">
            <v>7222</v>
          </cell>
          <cell r="B642" t="str">
            <v>Район Средец</v>
          </cell>
        </row>
        <row r="643">
          <cell r="A643" t="str">
            <v>7223</v>
          </cell>
          <cell r="B643" t="str">
            <v>Район Студентска</v>
          </cell>
        </row>
        <row r="644">
          <cell r="A644" t="str">
            <v>7224</v>
          </cell>
          <cell r="B644" t="str">
            <v>Район Триадица</v>
          </cell>
        </row>
        <row r="645">
          <cell r="A645" t="str">
            <v>7225</v>
          </cell>
          <cell r="B645" t="str">
            <v>Столична община</v>
          </cell>
        </row>
        <row r="646">
          <cell r="A646" t="str">
            <v>7301</v>
          </cell>
          <cell r="B646" t="str">
            <v>Антон</v>
          </cell>
        </row>
        <row r="647">
          <cell r="A647" t="str">
            <v>7302</v>
          </cell>
          <cell r="B647" t="str">
            <v>Божурище</v>
          </cell>
        </row>
        <row r="648">
          <cell r="A648" t="str">
            <v>7303</v>
          </cell>
          <cell r="B648" t="str">
            <v>Ботевград</v>
          </cell>
        </row>
        <row r="649">
          <cell r="A649" t="str">
            <v>7304</v>
          </cell>
          <cell r="B649" t="str">
            <v>Годеч</v>
          </cell>
        </row>
        <row r="650">
          <cell r="A650" t="str">
            <v>7305</v>
          </cell>
          <cell r="B650" t="str">
            <v>Горна Малина</v>
          </cell>
        </row>
        <row r="651">
          <cell r="A651" t="str">
            <v>7306</v>
          </cell>
          <cell r="B651" t="str">
            <v>Долна Баня</v>
          </cell>
        </row>
        <row r="652">
          <cell r="A652" t="str">
            <v>7307</v>
          </cell>
          <cell r="B652" t="str">
            <v xml:space="preserve">Драгоман </v>
          </cell>
        </row>
        <row r="653">
          <cell r="A653" t="str">
            <v>7308</v>
          </cell>
          <cell r="B653" t="str">
            <v>Елин Пелин</v>
          </cell>
        </row>
        <row r="654">
          <cell r="A654" t="str">
            <v>7309</v>
          </cell>
          <cell r="B654" t="str">
            <v>Етрополе</v>
          </cell>
        </row>
        <row r="655">
          <cell r="A655" t="str">
            <v>7310</v>
          </cell>
          <cell r="B655" t="str">
            <v>Златица</v>
          </cell>
        </row>
        <row r="656">
          <cell r="A656" t="str">
            <v>7311</v>
          </cell>
          <cell r="B656" t="str">
            <v>Ихтиман</v>
          </cell>
        </row>
        <row r="657">
          <cell r="A657" t="str">
            <v>7312</v>
          </cell>
          <cell r="B657" t="str">
            <v>Копривщица</v>
          </cell>
        </row>
        <row r="658">
          <cell r="A658" t="str">
            <v>7313</v>
          </cell>
          <cell r="B658" t="str">
            <v>Костенец</v>
          </cell>
        </row>
        <row r="659">
          <cell r="A659" t="str">
            <v>7314</v>
          </cell>
          <cell r="B659" t="str">
            <v>Костинброд</v>
          </cell>
        </row>
        <row r="660">
          <cell r="A660" t="str">
            <v>7315</v>
          </cell>
          <cell r="B660" t="str">
            <v>Мирково</v>
          </cell>
        </row>
        <row r="661">
          <cell r="A661" t="str">
            <v>7316</v>
          </cell>
          <cell r="B661" t="str">
            <v>Пирдоп</v>
          </cell>
        </row>
        <row r="662">
          <cell r="A662" t="str">
            <v>7317</v>
          </cell>
          <cell r="B662" t="str">
            <v>Правец</v>
          </cell>
        </row>
        <row r="663">
          <cell r="A663" t="str">
            <v>7318</v>
          </cell>
          <cell r="B663" t="str">
            <v>Самоков</v>
          </cell>
        </row>
        <row r="664">
          <cell r="A664" t="str">
            <v>7319</v>
          </cell>
          <cell r="B664" t="str">
            <v>Своге</v>
          </cell>
        </row>
        <row r="665">
          <cell r="A665" t="str">
            <v>7320</v>
          </cell>
          <cell r="B665" t="str">
            <v>Сливница</v>
          </cell>
        </row>
        <row r="666">
          <cell r="A666" t="str">
            <v>7321</v>
          </cell>
          <cell r="B666" t="str">
            <v>Чавдар</v>
          </cell>
        </row>
        <row r="667">
          <cell r="A667" t="str">
            <v>7322</v>
          </cell>
          <cell r="B667" t="str">
            <v>Челопеч</v>
          </cell>
        </row>
        <row r="668">
          <cell r="A668" t="str">
            <v>7401</v>
          </cell>
          <cell r="B668" t="str">
            <v>Братя Даскалови</v>
          </cell>
        </row>
        <row r="669">
          <cell r="A669" t="str">
            <v>7402</v>
          </cell>
          <cell r="B669" t="str">
            <v>Гурково</v>
          </cell>
        </row>
        <row r="670">
          <cell r="A670" t="str">
            <v>7403</v>
          </cell>
          <cell r="B670" t="str">
            <v>Гълъбово</v>
          </cell>
        </row>
        <row r="671">
          <cell r="A671" t="str">
            <v>7404</v>
          </cell>
          <cell r="B671" t="str">
            <v>Казанлък</v>
          </cell>
        </row>
        <row r="672">
          <cell r="A672" t="str">
            <v>7405</v>
          </cell>
          <cell r="B672" t="str">
            <v>Мъглиж</v>
          </cell>
        </row>
        <row r="673">
          <cell r="A673" t="str">
            <v>7406</v>
          </cell>
          <cell r="B673" t="str">
            <v>Николаево</v>
          </cell>
        </row>
        <row r="674">
          <cell r="A674" t="str">
            <v>7407</v>
          </cell>
          <cell r="B674" t="str">
            <v>Опан</v>
          </cell>
        </row>
        <row r="675">
          <cell r="A675" t="str">
            <v>7408</v>
          </cell>
          <cell r="B675" t="str">
            <v>Павел баня</v>
          </cell>
        </row>
        <row r="676">
          <cell r="A676" t="str">
            <v>7409</v>
          </cell>
          <cell r="B676" t="str">
            <v>Раднево</v>
          </cell>
        </row>
        <row r="677">
          <cell r="A677" t="str">
            <v>7410</v>
          </cell>
          <cell r="B677" t="str">
            <v>Стара Загора</v>
          </cell>
        </row>
        <row r="678">
          <cell r="A678" t="str">
            <v>7411</v>
          </cell>
          <cell r="B678" t="str">
            <v>Чирпан</v>
          </cell>
        </row>
        <row r="679">
          <cell r="A679" t="str">
            <v>7501</v>
          </cell>
          <cell r="B679" t="str">
            <v>Антоново</v>
          </cell>
        </row>
        <row r="680">
          <cell r="A680" t="str">
            <v>7502</v>
          </cell>
          <cell r="B680" t="str">
            <v>Омуртаг</v>
          </cell>
        </row>
        <row r="681">
          <cell r="A681" t="str">
            <v>7503</v>
          </cell>
          <cell r="B681" t="str">
            <v>Опака</v>
          </cell>
        </row>
        <row r="682">
          <cell r="A682" t="str">
            <v>7504</v>
          </cell>
          <cell r="B682" t="str">
            <v>Попово</v>
          </cell>
        </row>
        <row r="683">
          <cell r="A683" t="str">
            <v>7505</v>
          </cell>
          <cell r="B683" t="str">
            <v>Търговище</v>
          </cell>
        </row>
        <row r="684">
          <cell r="A684" t="str">
            <v>7601</v>
          </cell>
          <cell r="B684" t="str">
            <v>Димитровград</v>
          </cell>
        </row>
        <row r="685">
          <cell r="A685" t="str">
            <v>7602</v>
          </cell>
          <cell r="B685" t="str">
            <v>Ивайловград</v>
          </cell>
        </row>
        <row r="686">
          <cell r="A686" t="str">
            <v>7603</v>
          </cell>
          <cell r="B686" t="str">
            <v>Любимец</v>
          </cell>
        </row>
        <row r="687">
          <cell r="A687" t="str">
            <v>7604</v>
          </cell>
          <cell r="B687" t="str">
            <v>Маджарово</v>
          </cell>
        </row>
        <row r="688">
          <cell r="A688" t="str">
            <v>7605</v>
          </cell>
          <cell r="B688" t="str">
            <v>Минерални Бани</v>
          </cell>
        </row>
        <row r="689">
          <cell r="A689" t="str">
            <v>7606</v>
          </cell>
          <cell r="B689" t="str">
            <v>Свиленград</v>
          </cell>
        </row>
        <row r="690">
          <cell r="A690" t="str">
            <v>7607</v>
          </cell>
          <cell r="B690" t="str">
            <v>Симеоновград</v>
          </cell>
        </row>
        <row r="691">
          <cell r="A691" t="str">
            <v>7608</v>
          </cell>
          <cell r="B691" t="str">
            <v>Стамболово</v>
          </cell>
        </row>
        <row r="692">
          <cell r="A692" t="str">
            <v>7609</v>
          </cell>
          <cell r="B692" t="str">
            <v>Тополовград</v>
          </cell>
        </row>
        <row r="693">
          <cell r="A693" t="str">
            <v>7610</v>
          </cell>
          <cell r="B693" t="str">
            <v>Харманли</v>
          </cell>
        </row>
        <row r="694">
          <cell r="A694" t="str">
            <v>7611</v>
          </cell>
          <cell r="B694" t="str">
            <v>Хасково</v>
          </cell>
        </row>
        <row r="695">
          <cell r="A695" t="str">
            <v>7701</v>
          </cell>
          <cell r="B695" t="str">
            <v>Велики Преслав</v>
          </cell>
        </row>
        <row r="696">
          <cell r="A696" t="str">
            <v>7702</v>
          </cell>
          <cell r="B696" t="str">
            <v>Венец</v>
          </cell>
        </row>
        <row r="697">
          <cell r="A697" t="str">
            <v>7703</v>
          </cell>
          <cell r="B697" t="str">
            <v>Върбица</v>
          </cell>
        </row>
        <row r="698">
          <cell r="A698" t="str">
            <v>7704</v>
          </cell>
          <cell r="B698" t="str">
            <v>Каолиново</v>
          </cell>
        </row>
        <row r="699">
          <cell r="A699" t="str">
            <v>7705</v>
          </cell>
          <cell r="B699" t="str">
            <v>Каспичан</v>
          </cell>
        </row>
        <row r="700">
          <cell r="A700" t="str">
            <v>7706</v>
          </cell>
          <cell r="B700" t="str">
            <v>Никола Козлево</v>
          </cell>
        </row>
        <row r="701">
          <cell r="A701" t="str">
            <v>7707</v>
          </cell>
          <cell r="B701" t="str">
            <v>Нови пазар</v>
          </cell>
        </row>
        <row r="702">
          <cell r="A702" t="str">
            <v>7708</v>
          </cell>
          <cell r="B702" t="str">
            <v>Смядово</v>
          </cell>
        </row>
        <row r="703">
          <cell r="A703" t="str">
            <v>7709</v>
          </cell>
          <cell r="B703" t="str">
            <v>Хитрино</v>
          </cell>
        </row>
        <row r="704">
          <cell r="A704" t="str">
            <v>7710</v>
          </cell>
          <cell r="B704" t="str">
            <v>Шумен</v>
          </cell>
        </row>
        <row r="705">
          <cell r="A705" t="str">
            <v>7801</v>
          </cell>
          <cell r="B705" t="str">
            <v>Болярово</v>
          </cell>
        </row>
        <row r="706">
          <cell r="A706" t="str">
            <v>7802</v>
          </cell>
          <cell r="B706" t="str">
            <v>Елхово</v>
          </cell>
        </row>
        <row r="707">
          <cell r="A707" t="str">
            <v>7803</v>
          </cell>
          <cell r="B707" t="str">
            <v>Стралджа</v>
          </cell>
        </row>
        <row r="708">
          <cell r="A708" t="str">
            <v>7804</v>
          </cell>
          <cell r="B708" t="str">
            <v>Тунджа</v>
          </cell>
        </row>
        <row r="709">
          <cell r="A709" t="str">
            <v>7805</v>
          </cell>
          <cell r="B709" t="str">
            <v>Ямбол</v>
          </cell>
        </row>
      </sheetData>
      <sheetData sheetId="3">
        <row r="1">
          <cell r="A1" t="str">
            <v>Изберете група</v>
          </cell>
        </row>
        <row r="2">
          <cell r="A2" t="str">
            <v>101 Изпълнителни и законодателни органи</v>
          </cell>
          <cell r="B2">
            <v>101</v>
          </cell>
        </row>
        <row r="3">
          <cell r="A3" t="str">
            <v>102 Общи служби</v>
          </cell>
          <cell r="B3">
            <v>102</v>
          </cell>
        </row>
        <row r="4">
          <cell r="A4" t="str">
            <v>103 Наука</v>
          </cell>
          <cell r="B4">
            <v>103</v>
          </cell>
        </row>
        <row r="5">
          <cell r="A5" t="str">
            <v>201 Отбрана</v>
          </cell>
          <cell r="B5">
            <v>201</v>
          </cell>
        </row>
        <row r="6">
          <cell r="A6" t="str">
            <v>202 Полиция, вътрешен ред и сигурност</v>
          </cell>
          <cell r="B6">
            <v>202</v>
          </cell>
        </row>
        <row r="7">
          <cell r="A7" t="str">
            <v>203 Съдебна власт</v>
          </cell>
          <cell r="B7">
            <v>203</v>
          </cell>
        </row>
        <row r="8">
          <cell r="A8" t="str">
            <v>204 Администрация на затворите</v>
          </cell>
          <cell r="B8">
            <v>204</v>
          </cell>
        </row>
        <row r="9">
          <cell r="A9" t="str">
            <v>205 Защита на населението, управление и дейности при стихийни бедствия и аварии</v>
          </cell>
          <cell r="B9">
            <v>205</v>
          </cell>
        </row>
        <row r="10">
          <cell r="A10" t="str">
            <v>301 Образование</v>
          </cell>
          <cell r="B10">
            <v>301</v>
          </cell>
        </row>
        <row r="11">
          <cell r="A11" t="str">
            <v>401 Здравеопазване</v>
          </cell>
          <cell r="B11">
            <v>401</v>
          </cell>
        </row>
        <row r="12">
          <cell r="A12" t="str">
            <v>501 Пенсии</v>
          </cell>
          <cell r="B12">
            <v>501</v>
          </cell>
        </row>
        <row r="13">
          <cell r="A13" t="str">
            <v>502 Социални помощи и обезщетения</v>
          </cell>
          <cell r="B13">
            <v>502</v>
          </cell>
        </row>
        <row r="14">
          <cell r="A14" t="str">
            <v>503 Програми, дейности и служби по социалното осигуряване, подпомагане и заетостта</v>
          </cell>
          <cell r="B14">
            <v>503</v>
          </cell>
        </row>
        <row r="15">
          <cell r="A15" t="str">
            <v>601 Жилищно строителство, благоустройство, комунално стопанство</v>
          </cell>
          <cell r="B15">
            <v>601</v>
          </cell>
        </row>
        <row r="16">
          <cell r="A16" t="str">
            <v>602 Опазване на околната среда</v>
          </cell>
          <cell r="B16">
            <v>602</v>
          </cell>
        </row>
        <row r="17">
          <cell r="A17" t="str">
            <v>701 Почивно дело</v>
          </cell>
          <cell r="B17">
            <v>701</v>
          </cell>
        </row>
        <row r="18">
          <cell r="A18" t="str">
            <v>702 Физическа култура и спорт</v>
          </cell>
          <cell r="B18">
            <v>702</v>
          </cell>
        </row>
        <row r="19">
          <cell r="A19" t="str">
            <v>703 Култура</v>
          </cell>
          <cell r="B19">
            <v>703</v>
          </cell>
        </row>
        <row r="20">
          <cell r="A20" t="str">
            <v>704 Религиозно дело</v>
          </cell>
          <cell r="B20">
            <v>704</v>
          </cell>
        </row>
        <row r="21">
          <cell r="A21" t="str">
            <v>801 Минно дело, горива и енергия</v>
          </cell>
          <cell r="B21">
            <v>801</v>
          </cell>
        </row>
        <row r="22">
          <cell r="A22" t="str">
            <v>802 Селско стопанство, горско стопанство, лов и риболов</v>
          </cell>
          <cell r="B22">
            <v>802</v>
          </cell>
        </row>
        <row r="23">
          <cell r="A23" t="str">
            <v>803 Транспорт и съобщения</v>
          </cell>
          <cell r="B23">
            <v>803</v>
          </cell>
        </row>
        <row r="24">
          <cell r="A24" t="str">
            <v>804 Промишленост и строителство</v>
          </cell>
          <cell r="B24">
            <v>804</v>
          </cell>
        </row>
        <row r="25">
          <cell r="A25" t="str">
            <v>805 Туризъм</v>
          </cell>
          <cell r="B25">
            <v>805</v>
          </cell>
        </row>
        <row r="26">
          <cell r="A26" t="str">
            <v>806 Други дейности по икономиката</v>
          </cell>
          <cell r="B26">
            <v>806</v>
          </cell>
        </row>
        <row r="27">
          <cell r="A27" t="str">
            <v>901 Разходи некласифицирани в другите функции</v>
          </cell>
          <cell r="B27">
            <v>901</v>
          </cell>
        </row>
      </sheetData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GNOZA"/>
      <sheetName val="УКАЗАНИЯ"/>
      <sheetName val="list"/>
      <sheetName val="Groups"/>
      <sheetName val="INF"/>
      <sheetName val="Лист1"/>
    </sheetNames>
    <sheetDataSet>
      <sheetData sheetId="0"/>
      <sheetData sheetId="1"/>
      <sheetData sheetId="2">
        <row r="281">
          <cell r="A281" t="str">
            <v xml:space="preserve">ИЗБЕРЕТЕ ОПЕРАТИВНА ПРОГРАМА </v>
          </cell>
        </row>
        <row r="282">
          <cell r="A282" t="str">
            <v>ПЕРИОД 2014-2020</v>
          </cell>
        </row>
        <row r="283">
          <cell r="A283" t="str">
            <v>КФ - ОП "Транспорт и транспортна инфраструктура"</v>
          </cell>
        </row>
        <row r="284">
          <cell r="A284" t="str">
            <v>КФ - ОП "Околна среда"</v>
          </cell>
        </row>
        <row r="285">
          <cell r="A285" t="str">
            <v>ЕФРР - ОП "Транспорт и транспортна инфраструктура"</v>
          </cell>
        </row>
        <row r="286">
          <cell r="A286" t="str">
            <v>ЕФРР - ОП "Региони в растеж"</v>
          </cell>
        </row>
        <row r="287">
          <cell r="A287" t="str">
            <v>ЕФРР - ОП "Наука и образование за интелигентен растеж"</v>
          </cell>
        </row>
        <row r="288">
          <cell r="A288" t="str">
            <v>ЕФРР - ОП "Иновации и конкурентоспособност "</v>
          </cell>
        </row>
        <row r="289">
          <cell r="A289" t="str">
            <v>ЕФРР - ОП "Околна среда"</v>
          </cell>
        </row>
        <row r="290">
          <cell r="A290" t="str">
            <v>ЕФРР - ОП "Инициатива за малки и средни предприятия"</v>
          </cell>
        </row>
        <row r="291">
          <cell r="A291" t="str">
            <v>ЕСФ - ОП "Развитие на човешките ресурси"</v>
          </cell>
        </row>
        <row r="292">
          <cell r="A292" t="str">
            <v>ЕСФ - ОП "Добро управление"</v>
          </cell>
        </row>
        <row r="293">
          <cell r="A293" t="str">
            <v>ЕСФ - ОП "Наука и образование за интелигентен растеж"</v>
          </cell>
        </row>
        <row r="294">
          <cell r="A294" t="str">
            <v xml:space="preserve">ОП "Фонд за европейско подпомагане на най-нуждаещите се лица" </v>
          </cell>
        </row>
        <row r="295">
          <cell r="A295" t="str">
            <v>ПЕРИОД 2007-2013</v>
          </cell>
        </row>
        <row r="296">
          <cell r="A296" t="str">
            <v>КФ - ОП "ТРАНСПОРТ"</v>
          </cell>
        </row>
        <row r="297">
          <cell r="A297" t="str">
            <v>КФ - ОП "ОКОЛНА СРЕДА"</v>
          </cell>
        </row>
        <row r="298">
          <cell r="A298" t="str">
            <v>ЕФРР - ОП "ТРАНСПОРТ"</v>
          </cell>
        </row>
        <row r="299">
          <cell r="A299" t="str">
            <v>ЕФРР - ОП "РЕГИОНАЛНО РАЗВИТИЕ"</v>
          </cell>
        </row>
        <row r="300">
          <cell r="A300" t="str">
            <v>ЕФРР - ОП "КОНКУРЕНТНОСПОСОБНОСТ"</v>
          </cell>
        </row>
        <row r="301">
          <cell r="A301" t="str">
            <v>ЕФРР - ОП "ОКОЛНА СРЕДА"</v>
          </cell>
        </row>
        <row r="302">
          <cell r="A302" t="str">
            <v>ЕФРР - ОП "ТЕХНИЧЕСКА ПОМОЩ"</v>
          </cell>
        </row>
        <row r="303">
          <cell r="A303" t="str">
            <v>ЕСФ - ОП "ЧОВЕШКИ РЕСУРСИ"</v>
          </cell>
        </row>
        <row r="304">
          <cell r="A304" t="str">
            <v>ЕСФ - ОП "АДМИНИСТРАТИВЕН КАПАЦИТЕТ"</v>
          </cell>
        </row>
      </sheetData>
      <sheetData sheetId="3">
        <row r="1">
          <cell r="A1" t="str">
            <v>Изберете група</v>
          </cell>
        </row>
      </sheetData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GNOZA"/>
      <sheetName val="УКАЗАНИЯ"/>
      <sheetName val="list"/>
      <sheetName val="Groups"/>
      <sheetName val="INF"/>
      <sheetName val="Лист1"/>
    </sheetNames>
    <sheetDataSet>
      <sheetData sheetId="0"/>
      <sheetData sheetId="1"/>
      <sheetData sheetId="2">
        <row r="281">
          <cell r="A281" t="str">
            <v xml:space="preserve">ИЗБЕРЕТЕ ОПЕРАТИВНА ПРОГРАМА </v>
          </cell>
        </row>
        <row r="282">
          <cell r="A282" t="str">
            <v>ПЕРИОД 2014-2020</v>
          </cell>
        </row>
        <row r="283">
          <cell r="A283" t="str">
            <v>КФ - ОП "Транспорт и транспортна инфраструктура"</v>
          </cell>
        </row>
        <row r="284">
          <cell r="A284" t="str">
            <v>КФ - ОП "Околна среда"</v>
          </cell>
        </row>
        <row r="285">
          <cell r="A285" t="str">
            <v>ЕФРР - ОП "Транспорт и транспортна инфраструктура"</v>
          </cell>
        </row>
        <row r="286">
          <cell r="A286" t="str">
            <v>ЕФРР - ОП "Региони в растеж"</v>
          </cell>
        </row>
        <row r="287">
          <cell r="A287" t="str">
            <v>ЕФРР - ОП "Наука и образование за интелигентен растеж"</v>
          </cell>
        </row>
        <row r="288">
          <cell r="A288" t="str">
            <v>ЕФРР - ОП "Иновации и конкурентоспособност "</v>
          </cell>
        </row>
        <row r="289">
          <cell r="A289" t="str">
            <v>ЕФРР - ОП "Околна среда"</v>
          </cell>
        </row>
        <row r="290">
          <cell r="A290" t="str">
            <v>ЕФРР - ОП "Инициатива за малки и средни предприятия"</v>
          </cell>
        </row>
        <row r="291">
          <cell r="A291" t="str">
            <v>ЕСФ - ОП "Развитие на човешките ресурси"</v>
          </cell>
        </row>
        <row r="292">
          <cell r="A292" t="str">
            <v>ЕСФ - ОП "Добро управление"</v>
          </cell>
        </row>
        <row r="293">
          <cell r="A293" t="str">
            <v>ЕСФ - ОП "Наука и образование за интелигентен растеж"</v>
          </cell>
        </row>
        <row r="294">
          <cell r="A294" t="str">
            <v xml:space="preserve">ОП "Фонд за европейско подпомагане на най-нуждаещите се лица" </v>
          </cell>
        </row>
        <row r="295">
          <cell r="A295" t="str">
            <v>ПЕРИОД 2007-2013</v>
          </cell>
        </row>
        <row r="296">
          <cell r="A296" t="str">
            <v>КФ - ОП "ТРАНСПОРТ"</v>
          </cell>
        </row>
        <row r="297">
          <cell r="A297" t="str">
            <v>КФ - ОП "ОКОЛНА СРЕДА"</v>
          </cell>
        </row>
        <row r="298">
          <cell r="A298" t="str">
            <v>ЕФРР - ОП "ТРАНСПОРТ"</v>
          </cell>
        </row>
        <row r="299">
          <cell r="A299" t="str">
            <v>ЕФРР - ОП "РЕГИОНАЛНО РАЗВИТИЕ"</v>
          </cell>
        </row>
        <row r="300">
          <cell r="A300" t="str">
            <v>ЕФРР - ОП "КОНКУРЕНТНОСПОСОБНОСТ"</v>
          </cell>
        </row>
        <row r="301">
          <cell r="A301" t="str">
            <v>ЕФРР - ОП "ОКОЛНА СРЕДА"</v>
          </cell>
        </row>
        <row r="302">
          <cell r="A302" t="str">
            <v>ЕФРР - ОП "ТЕХНИЧЕСКА ПОМОЩ"</v>
          </cell>
        </row>
        <row r="303">
          <cell r="A303" t="str">
            <v>ЕСФ - ОП "ЧОВЕШКИ РЕСУРСИ"</v>
          </cell>
        </row>
        <row r="304">
          <cell r="A304" t="str">
            <v>ЕСФ - ОП "АДМИНИСТРАТИВЕН КАПАЦИТЕТ"</v>
          </cell>
        </row>
      </sheetData>
      <sheetData sheetId="3">
        <row r="1">
          <cell r="A1" t="str">
            <v>Изберете група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O58"/>
  <sheetViews>
    <sheetView topLeftCell="A36" workbookViewId="0">
      <selection activeCell="B35" sqref="B35"/>
    </sheetView>
  </sheetViews>
  <sheetFormatPr defaultRowHeight="15.75" x14ac:dyDescent="0.25"/>
  <cols>
    <col min="1" max="1" width="5.5703125" style="17" customWidth="1"/>
    <col min="2" max="2" width="55" style="17" customWidth="1"/>
    <col min="3" max="3" width="21.140625" style="17" customWidth="1"/>
    <col min="4" max="4" width="21.85546875" style="17" customWidth="1"/>
    <col min="5" max="255" width="9.140625" style="17"/>
    <col min="256" max="256" width="5.5703125" style="17" customWidth="1"/>
    <col min="257" max="257" width="55.5703125" style="17" customWidth="1"/>
    <col min="258" max="258" width="15.140625" style="17" customWidth="1"/>
    <col min="259" max="511" width="9.140625" style="17"/>
    <col min="512" max="512" width="5.5703125" style="17" customWidth="1"/>
    <col min="513" max="513" width="55.5703125" style="17" customWidth="1"/>
    <col min="514" max="514" width="15.140625" style="17" customWidth="1"/>
    <col min="515" max="767" width="9.140625" style="17"/>
    <col min="768" max="768" width="5.5703125" style="17" customWidth="1"/>
    <col min="769" max="769" width="55.5703125" style="17" customWidth="1"/>
    <col min="770" max="770" width="15.140625" style="17" customWidth="1"/>
    <col min="771" max="1023" width="9.140625" style="17"/>
    <col min="1024" max="1024" width="5.5703125" style="17" customWidth="1"/>
    <col min="1025" max="1025" width="55.5703125" style="17" customWidth="1"/>
    <col min="1026" max="1026" width="15.140625" style="17" customWidth="1"/>
    <col min="1027" max="1279" width="9.140625" style="17"/>
    <col min="1280" max="1280" width="5.5703125" style="17" customWidth="1"/>
    <col min="1281" max="1281" width="55.5703125" style="17" customWidth="1"/>
    <col min="1282" max="1282" width="15.140625" style="17" customWidth="1"/>
    <col min="1283" max="1535" width="9.140625" style="17"/>
    <col min="1536" max="1536" width="5.5703125" style="17" customWidth="1"/>
    <col min="1537" max="1537" width="55.5703125" style="17" customWidth="1"/>
    <col min="1538" max="1538" width="15.140625" style="17" customWidth="1"/>
    <col min="1539" max="1791" width="9.140625" style="17"/>
    <col min="1792" max="1792" width="5.5703125" style="17" customWidth="1"/>
    <col min="1793" max="1793" width="55.5703125" style="17" customWidth="1"/>
    <col min="1794" max="1794" width="15.140625" style="17" customWidth="1"/>
    <col min="1795" max="2047" width="9.140625" style="17"/>
    <col min="2048" max="2048" width="5.5703125" style="17" customWidth="1"/>
    <col min="2049" max="2049" width="55.5703125" style="17" customWidth="1"/>
    <col min="2050" max="2050" width="15.140625" style="17" customWidth="1"/>
    <col min="2051" max="2303" width="9.140625" style="17"/>
    <col min="2304" max="2304" width="5.5703125" style="17" customWidth="1"/>
    <col min="2305" max="2305" width="55.5703125" style="17" customWidth="1"/>
    <col min="2306" max="2306" width="15.140625" style="17" customWidth="1"/>
    <col min="2307" max="2559" width="9.140625" style="17"/>
    <col min="2560" max="2560" width="5.5703125" style="17" customWidth="1"/>
    <col min="2561" max="2561" width="55.5703125" style="17" customWidth="1"/>
    <col min="2562" max="2562" width="15.140625" style="17" customWidth="1"/>
    <col min="2563" max="2815" width="9.140625" style="17"/>
    <col min="2816" max="2816" width="5.5703125" style="17" customWidth="1"/>
    <col min="2817" max="2817" width="55.5703125" style="17" customWidth="1"/>
    <col min="2818" max="2818" width="15.140625" style="17" customWidth="1"/>
    <col min="2819" max="3071" width="9.140625" style="17"/>
    <col min="3072" max="3072" width="5.5703125" style="17" customWidth="1"/>
    <col min="3073" max="3073" width="55.5703125" style="17" customWidth="1"/>
    <col min="3074" max="3074" width="15.140625" style="17" customWidth="1"/>
    <col min="3075" max="3327" width="9.140625" style="17"/>
    <col min="3328" max="3328" width="5.5703125" style="17" customWidth="1"/>
    <col min="3329" max="3329" width="55.5703125" style="17" customWidth="1"/>
    <col min="3330" max="3330" width="15.140625" style="17" customWidth="1"/>
    <col min="3331" max="3583" width="9.140625" style="17"/>
    <col min="3584" max="3584" width="5.5703125" style="17" customWidth="1"/>
    <col min="3585" max="3585" width="55.5703125" style="17" customWidth="1"/>
    <col min="3586" max="3586" width="15.140625" style="17" customWidth="1"/>
    <col min="3587" max="3839" width="9.140625" style="17"/>
    <col min="3840" max="3840" width="5.5703125" style="17" customWidth="1"/>
    <col min="3841" max="3841" width="55.5703125" style="17" customWidth="1"/>
    <col min="3842" max="3842" width="15.140625" style="17" customWidth="1"/>
    <col min="3843" max="4095" width="9.140625" style="17"/>
    <col min="4096" max="4096" width="5.5703125" style="17" customWidth="1"/>
    <col min="4097" max="4097" width="55.5703125" style="17" customWidth="1"/>
    <col min="4098" max="4098" width="15.140625" style="17" customWidth="1"/>
    <col min="4099" max="4351" width="9.140625" style="17"/>
    <col min="4352" max="4352" width="5.5703125" style="17" customWidth="1"/>
    <col min="4353" max="4353" width="55.5703125" style="17" customWidth="1"/>
    <col min="4354" max="4354" width="15.140625" style="17" customWidth="1"/>
    <col min="4355" max="4607" width="9.140625" style="17"/>
    <col min="4608" max="4608" width="5.5703125" style="17" customWidth="1"/>
    <col min="4609" max="4609" width="55.5703125" style="17" customWidth="1"/>
    <col min="4610" max="4610" width="15.140625" style="17" customWidth="1"/>
    <col min="4611" max="4863" width="9.140625" style="17"/>
    <col min="4864" max="4864" width="5.5703125" style="17" customWidth="1"/>
    <col min="4865" max="4865" width="55.5703125" style="17" customWidth="1"/>
    <col min="4866" max="4866" width="15.140625" style="17" customWidth="1"/>
    <col min="4867" max="5119" width="9.140625" style="17"/>
    <col min="5120" max="5120" width="5.5703125" style="17" customWidth="1"/>
    <col min="5121" max="5121" width="55.5703125" style="17" customWidth="1"/>
    <col min="5122" max="5122" width="15.140625" style="17" customWidth="1"/>
    <col min="5123" max="5375" width="9.140625" style="17"/>
    <col min="5376" max="5376" width="5.5703125" style="17" customWidth="1"/>
    <col min="5377" max="5377" width="55.5703125" style="17" customWidth="1"/>
    <col min="5378" max="5378" width="15.140625" style="17" customWidth="1"/>
    <col min="5379" max="5631" width="9.140625" style="17"/>
    <col min="5632" max="5632" width="5.5703125" style="17" customWidth="1"/>
    <col min="5633" max="5633" width="55.5703125" style="17" customWidth="1"/>
    <col min="5634" max="5634" width="15.140625" style="17" customWidth="1"/>
    <col min="5635" max="5887" width="9.140625" style="17"/>
    <col min="5888" max="5888" width="5.5703125" style="17" customWidth="1"/>
    <col min="5889" max="5889" width="55.5703125" style="17" customWidth="1"/>
    <col min="5890" max="5890" width="15.140625" style="17" customWidth="1"/>
    <col min="5891" max="6143" width="9.140625" style="17"/>
    <col min="6144" max="6144" width="5.5703125" style="17" customWidth="1"/>
    <col min="6145" max="6145" width="55.5703125" style="17" customWidth="1"/>
    <col min="6146" max="6146" width="15.140625" style="17" customWidth="1"/>
    <col min="6147" max="6399" width="9.140625" style="17"/>
    <col min="6400" max="6400" width="5.5703125" style="17" customWidth="1"/>
    <col min="6401" max="6401" width="55.5703125" style="17" customWidth="1"/>
    <col min="6402" max="6402" width="15.140625" style="17" customWidth="1"/>
    <col min="6403" max="6655" width="9.140625" style="17"/>
    <col min="6656" max="6656" width="5.5703125" style="17" customWidth="1"/>
    <col min="6657" max="6657" width="55.5703125" style="17" customWidth="1"/>
    <col min="6658" max="6658" width="15.140625" style="17" customWidth="1"/>
    <col min="6659" max="6911" width="9.140625" style="17"/>
    <col min="6912" max="6912" width="5.5703125" style="17" customWidth="1"/>
    <col min="6913" max="6913" width="55.5703125" style="17" customWidth="1"/>
    <col min="6914" max="6914" width="15.140625" style="17" customWidth="1"/>
    <col min="6915" max="7167" width="9.140625" style="17"/>
    <col min="7168" max="7168" width="5.5703125" style="17" customWidth="1"/>
    <col min="7169" max="7169" width="55.5703125" style="17" customWidth="1"/>
    <col min="7170" max="7170" width="15.140625" style="17" customWidth="1"/>
    <col min="7171" max="7423" width="9.140625" style="17"/>
    <col min="7424" max="7424" width="5.5703125" style="17" customWidth="1"/>
    <col min="7425" max="7425" width="55.5703125" style="17" customWidth="1"/>
    <col min="7426" max="7426" width="15.140625" style="17" customWidth="1"/>
    <col min="7427" max="7679" width="9.140625" style="17"/>
    <col min="7680" max="7680" width="5.5703125" style="17" customWidth="1"/>
    <col min="7681" max="7681" width="55.5703125" style="17" customWidth="1"/>
    <col min="7682" max="7682" width="15.140625" style="17" customWidth="1"/>
    <col min="7683" max="7935" width="9.140625" style="17"/>
    <col min="7936" max="7936" width="5.5703125" style="17" customWidth="1"/>
    <col min="7937" max="7937" width="55.5703125" style="17" customWidth="1"/>
    <col min="7938" max="7938" width="15.140625" style="17" customWidth="1"/>
    <col min="7939" max="8191" width="9.140625" style="17"/>
    <col min="8192" max="8192" width="5.5703125" style="17" customWidth="1"/>
    <col min="8193" max="8193" width="55.5703125" style="17" customWidth="1"/>
    <col min="8194" max="8194" width="15.140625" style="17" customWidth="1"/>
    <col min="8195" max="8447" width="9.140625" style="17"/>
    <col min="8448" max="8448" width="5.5703125" style="17" customWidth="1"/>
    <col min="8449" max="8449" width="55.5703125" style="17" customWidth="1"/>
    <col min="8450" max="8450" width="15.140625" style="17" customWidth="1"/>
    <col min="8451" max="8703" width="9.140625" style="17"/>
    <col min="8704" max="8704" width="5.5703125" style="17" customWidth="1"/>
    <col min="8705" max="8705" width="55.5703125" style="17" customWidth="1"/>
    <col min="8706" max="8706" width="15.140625" style="17" customWidth="1"/>
    <col min="8707" max="8959" width="9.140625" style="17"/>
    <col min="8960" max="8960" width="5.5703125" style="17" customWidth="1"/>
    <col min="8961" max="8961" width="55.5703125" style="17" customWidth="1"/>
    <col min="8962" max="8962" width="15.140625" style="17" customWidth="1"/>
    <col min="8963" max="9215" width="9.140625" style="17"/>
    <col min="9216" max="9216" width="5.5703125" style="17" customWidth="1"/>
    <col min="9217" max="9217" width="55.5703125" style="17" customWidth="1"/>
    <col min="9218" max="9218" width="15.140625" style="17" customWidth="1"/>
    <col min="9219" max="9471" width="9.140625" style="17"/>
    <col min="9472" max="9472" width="5.5703125" style="17" customWidth="1"/>
    <col min="9473" max="9473" width="55.5703125" style="17" customWidth="1"/>
    <col min="9474" max="9474" width="15.140625" style="17" customWidth="1"/>
    <col min="9475" max="9727" width="9.140625" style="17"/>
    <col min="9728" max="9728" width="5.5703125" style="17" customWidth="1"/>
    <col min="9729" max="9729" width="55.5703125" style="17" customWidth="1"/>
    <col min="9730" max="9730" width="15.140625" style="17" customWidth="1"/>
    <col min="9731" max="9983" width="9.140625" style="17"/>
    <col min="9984" max="9984" width="5.5703125" style="17" customWidth="1"/>
    <col min="9985" max="9985" width="55.5703125" style="17" customWidth="1"/>
    <col min="9986" max="9986" width="15.140625" style="17" customWidth="1"/>
    <col min="9987" max="10239" width="9.140625" style="17"/>
    <col min="10240" max="10240" width="5.5703125" style="17" customWidth="1"/>
    <col min="10241" max="10241" width="55.5703125" style="17" customWidth="1"/>
    <col min="10242" max="10242" width="15.140625" style="17" customWidth="1"/>
    <col min="10243" max="10495" width="9.140625" style="17"/>
    <col min="10496" max="10496" width="5.5703125" style="17" customWidth="1"/>
    <col min="10497" max="10497" width="55.5703125" style="17" customWidth="1"/>
    <col min="10498" max="10498" width="15.140625" style="17" customWidth="1"/>
    <col min="10499" max="10751" width="9.140625" style="17"/>
    <col min="10752" max="10752" width="5.5703125" style="17" customWidth="1"/>
    <col min="10753" max="10753" width="55.5703125" style="17" customWidth="1"/>
    <col min="10754" max="10754" width="15.140625" style="17" customWidth="1"/>
    <col min="10755" max="11007" width="9.140625" style="17"/>
    <col min="11008" max="11008" width="5.5703125" style="17" customWidth="1"/>
    <col min="11009" max="11009" width="55.5703125" style="17" customWidth="1"/>
    <col min="11010" max="11010" width="15.140625" style="17" customWidth="1"/>
    <col min="11011" max="11263" width="9.140625" style="17"/>
    <col min="11264" max="11264" width="5.5703125" style="17" customWidth="1"/>
    <col min="11265" max="11265" width="55.5703125" style="17" customWidth="1"/>
    <col min="11266" max="11266" width="15.140625" style="17" customWidth="1"/>
    <col min="11267" max="11519" width="9.140625" style="17"/>
    <col min="11520" max="11520" width="5.5703125" style="17" customWidth="1"/>
    <col min="11521" max="11521" width="55.5703125" style="17" customWidth="1"/>
    <col min="11522" max="11522" width="15.140625" style="17" customWidth="1"/>
    <col min="11523" max="11775" width="9.140625" style="17"/>
    <col min="11776" max="11776" width="5.5703125" style="17" customWidth="1"/>
    <col min="11777" max="11777" width="55.5703125" style="17" customWidth="1"/>
    <col min="11778" max="11778" width="15.140625" style="17" customWidth="1"/>
    <col min="11779" max="12031" width="9.140625" style="17"/>
    <col min="12032" max="12032" width="5.5703125" style="17" customWidth="1"/>
    <col min="12033" max="12033" width="55.5703125" style="17" customWidth="1"/>
    <col min="12034" max="12034" width="15.140625" style="17" customWidth="1"/>
    <col min="12035" max="12287" width="9.140625" style="17"/>
    <col min="12288" max="12288" width="5.5703125" style="17" customWidth="1"/>
    <col min="12289" max="12289" width="55.5703125" style="17" customWidth="1"/>
    <col min="12290" max="12290" width="15.140625" style="17" customWidth="1"/>
    <col min="12291" max="12543" width="9.140625" style="17"/>
    <col min="12544" max="12544" width="5.5703125" style="17" customWidth="1"/>
    <col min="12545" max="12545" width="55.5703125" style="17" customWidth="1"/>
    <col min="12546" max="12546" width="15.140625" style="17" customWidth="1"/>
    <col min="12547" max="12799" width="9.140625" style="17"/>
    <col min="12800" max="12800" width="5.5703125" style="17" customWidth="1"/>
    <col min="12801" max="12801" width="55.5703125" style="17" customWidth="1"/>
    <col min="12802" max="12802" width="15.140625" style="17" customWidth="1"/>
    <col min="12803" max="13055" width="9.140625" style="17"/>
    <col min="13056" max="13056" width="5.5703125" style="17" customWidth="1"/>
    <col min="13057" max="13057" width="55.5703125" style="17" customWidth="1"/>
    <col min="13058" max="13058" width="15.140625" style="17" customWidth="1"/>
    <col min="13059" max="13311" width="9.140625" style="17"/>
    <col min="13312" max="13312" width="5.5703125" style="17" customWidth="1"/>
    <col min="13313" max="13313" width="55.5703125" style="17" customWidth="1"/>
    <col min="13314" max="13314" width="15.140625" style="17" customWidth="1"/>
    <col min="13315" max="13567" width="9.140625" style="17"/>
    <col min="13568" max="13568" width="5.5703125" style="17" customWidth="1"/>
    <col min="13569" max="13569" width="55.5703125" style="17" customWidth="1"/>
    <col min="13570" max="13570" width="15.140625" style="17" customWidth="1"/>
    <col min="13571" max="13823" width="9.140625" style="17"/>
    <col min="13824" max="13824" width="5.5703125" style="17" customWidth="1"/>
    <col min="13825" max="13825" width="55.5703125" style="17" customWidth="1"/>
    <col min="13826" max="13826" width="15.140625" style="17" customWidth="1"/>
    <col min="13827" max="14079" width="9.140625" style="17"/>
    <col min="14080" max="14080" width="5.5703125" style="17" customWidth="1"/>
    <col min="14081" max="14081" width="55.5703125" style="17" customWidth="1"/>
    <col min="14082" max="14082" width="15.140625" style="17" customWidth="1"/>
    <col min="14083" max="14335" width="9.140625" style="17"/>
    <col min="14336" max="14336" width="5.5703125" style="17" customWidth="1"/>
    <col min="14337" max="14337" width="55.5703125" style="17" customWidth="1"/>
    <col min="14338" max="14338" width="15.140625" style="17" customWidth="1"/>
    <col min="14339" max="14591" width="9.140625" style="17"/>
    <col min="14592" max="14592" width="5.5703125" style="17" customWidth="1"/>
    <col min="14593" max="14593" width="55.5703125" style="17" customWidth="1"/>
    <col min="14594" max="14594" width="15.140625" style="17" customWidth="1"/>
    <col min="14595" max="14847" width="9.140625" style="17"/>
    <col min="14848" max="14848" width="5.5703125" style="17" customWidth="1"/>
    <col min="14849" max="14849" width="55.5703125" style="17" customWidth="1"/>
    <col min="14850" max="14850" width="15.140625" style="17" customWidth="1"/>
    <col min="14851" max="15103" width="9.140625" style="17"/>
    <col min="15104" max="15104" width="5.5703125" style="17" customWidth="1"/>
    <col min="15105" max="15105" width="55.5703125" style="17" customWidth="1"/>
    <col min="15106" max="15106" width="15.140625" style="17" customWidth="1"/>
    <col min="15107" max="15359" width="9.140625" style="17"/>
    <col min="15360" max="15360" width="5.5703125" style="17" customWidth="1"/>
    <col min="15361" max="15361" width="55.5703125" style="17" customWidth="1"/>
    <col min="15362" max="15362" width="15.140625" style="17" customWidth="1"/>
    <col min="15363" max="15615" width="9.140625" style="17"/>
    <col min="15616" max="15616" width="5.5703125" style="17" customWidth="1"/>
    <col min="15617" max="15617" width="55.5703125" style="17" customWidth="1"/>
    <col min="15618" max="15618" width="15.140625" style="17" customWidth="1"/>
    <col min="15619" max="15871" width="9.140625" style="17"/>
    <col min="15872" max="15872" width="5.5703125" style="17" customWidth="1"/>
    <col min="15873" max="15873" width="55.5703125" style="17" customWidth="1"/>
    <col min="15874" max="15874" width="15.140625" style="17" customWidth="1"/>
    <col min="15875" max="16127" width="9.140625" style="17"/>
    <col min="16128" max="16128" width="5.5703125" style="17" customWidth="1"/>
    <col min="16129" max="16129" width="55.5703125" style="17" customWidth="1"/>
    <col min="16130" max="16130" width="15.140625" style="17" customWidth="1"/>
    <col min="16131" max="16384" width="9.140625" style="17"/>
  </cols>
  <sheetData>
    <row r="1" spans="1:4" hidden="1" x14ac:dyDescent="0.25"/>
    <row r="2" spans="1:4" hidden="1" x14ac:dyDescent="0.25"/>
    <row r="3" spans="1:4" hidden="1" x14ac:dyDescent="0.25">
      <c r="C3" s="18"/>
    </row>
    <row r="4" spans="1:4" hidden="1" x14ac:dyDescent="0.25"/>
    <row r="5" spans="1:4" hidden="1" x14ac:dyDescent="0.25"/>
    <row r="6" spans="1:4" s="18" customFormat="1" x14ac:dyDescent="0.25">
      <c r="B6" s="47"/>
      <c r="C6" s="47"/>
      <c r="D6" s="42" t="s">
        <v>91</v>
      </c>
    </row>
    <row r="7" spans="1:4" s="18" customFormat="1" x14ac:dyDescent="0.25">
      <c r="A7" s="19"/>
      <c r="B7" s="19"/>
      <c r="C7" s="19"/>
    </row>
    <row r="8" spans="1:4" s="18" customFormat="1" x14ac:dyDescent="0.25">
      <c r="A8" s="19"/>
      <c r="B8" s="19"/>
      <c r="C8" s="19"/>
    </row>
    <row r="9" spans="1:4" s="18" customFormat="1" x14ac:dyDescent="0.25">
      <c r="A9" s="19" t="s">
        <v>1</v>
      </c>
      <c r="B9" s="19"/>
      <c r="C9" s="19"/>
    </row>
    <row r="10" spans="1:4" s="18" customFormat="1" x14ac:dyDescent="0.25">
      <c r="A10" s="19" t="s">
        <v>2</v>
      </c>
      <c r="B10" s="19"/>
      <c r="C10" s="19"/>
    </row>
    <row r="11" spans="1:4" x14ac:dyDescent="0.25">
      <c r="A11" s="19" t="s">
        <v>89</v>
      </c>
      <c r="B11" s="19"/>
      <c r="C11" s="19"/>
    </row>
    <row r="12" spans="1:4" x14ac:dyDescent="0.25">
      <c r="A12" s="19" t="s">
        <v>3</v>
      </c>
      <c r="B12" s="19"/>
      <c r="C12" s="19"/>
    </row>
    <row r="13" spans="1:4" x14ac:dyDescent="0.25">
      <c r="A13" s="20"/>
      <c r="B13" s="20"/>
      <c r="C13" s="20"/>
    </row>
    <row r="14" spans="1:4" ht="16.5" thickBot="1" x14ac:dyDescent="0.3">
      <c r="A14" s="20"/>
      <c r="B14" s="20"/>
      <c r="C14" s="20"/>
    </row>
    <row r="15" spans="1:4" ht="47.25" x14ac:dyDescent="0.25">
      <c r="A15" s="21" t="s">
        <v>4</v>
      </c>
      <c r="B15" s="22" t="s">
        <v>5</v>
      </c>
      <c r="C15" s="22" t="s">
        <v>78</v>
      </c>
      <c r="D15" s="23" t="s">
        <v>79</v>
      </c>
    </row>
    <row r="16" spans="1:4" ht="36.75" customHeight="1" x14ac:dyDescent="0.25">
      <c r="A16" s="24" t="s">
        <v>6</v>
      </c>
      <c r="B16" s="25" t="s">
        <v>7</v>
      </c>
      <c r="C16" s="107">
        <f>SUM(C17:C19)</f>
        <v>9291000</v>
      </c>
      <c r="D16" s="27">
        <f>SUM(D17:D19)</f>
        <v>9661532</v>
      </c>
    </row>
    <row r="17" spans="1:4" ht="24.75" customHeight="1" x14ac:dyDescent="0.25">
      <c r="A17" s="28">
        <v>1</v>
      </c>
      <c r="B17" s="29" t="s">
        <v>8</v>
      </c>
      <c r="C17" s="108">
        <v>6446764</v>
      </c>
      <c r="D17" s="30">
        <v>7483897</v>
      </c>
    </row>
    <row r="18" spans="1:4" ht="18.75" customHeight="1" x14ac:dyDescent="0.25">
      <c r="A18" s="28">
        <v>2</v>
      </c>
      <c r="B18" s="29" t="s">
        <v>9</v>
      </c>
      <c r="C18" s="109"/>
      <c r="D18" s="30">
        <v>19050</v>
      </c>
    </row>
    <row r="19" spans="1:4" ht="20.25" customHeight="1" x14ac:dyDescent="0.25">
      <c r="A19" s="28">
        <v>3</v>
      </c>
      <c r="B19" s="29" t="s">
        <v>10</v>
      </c>
      <c r="C19" s="109">
        <v>2844236</v>
      </c>
      <c r="D19" s="30">
        <v>2158585</v>
      </c>
    </row>
    <row r="20" spans="1:4" ht="12.75" customHeight="1" x14ac:dyDescent="0.25">
      <c r="A20" s="28"/>
      <c r="B20" s="29"/>
      <c r="C20" s="109"/>
      <c r="D20" s="30"/>
    </row>
    <row r="21" spans="1:4" ht="15.75" customHeight="1" x14ac:dyDescent="0.25">
      <c r="A21" s="31" t="s">
        <v>11</v>
      </c>
      <c r="B21" s="25" t="s">
        <v>12</v>
      </c>
      <c r="C21" s="26">
        <f>SUM(C22:C25)</f>
        <v>9291000</v>
      </c>
      <c r="D21" s="27">
        <f>D22+D23+D24+D25</f>
        <v>9661532</v>
      </c>
    </row>
    <row r="22" spans="1:4" ht="47.25" x14ac:dyDescent="0.25">
      <c r="A22" s="32">
        <v>1</v>
      </c>
      <c r="B22" s="29" t="s">
        <v>13</v>
      </c>
      <c r="C22" s="33">
        <v>100000</v>
      </c>
      <c r="D22" s="30">
        <v>118678</v>
      </c>
    </row>
    <row r="23" spans="1:4" ht="31.5" x14ac:dyDescent="0.25">
      <c r="A23" s="32">
        <v>2</v>
      </c>
      <c r="B23" s="29" t="s">
        <v>14</v>
      </c>
      <c r="C23" s="33">
        <v>2300000</v>
      </c>
      <c r="D23" s="30">
        <v>2675108</v>
      </c>
    </row>
    <row r="24" spans="1:4" ht="47.25" x14ac:dyDescent="0.25">
      <c r="A24" s="32">
        <v>3</v>
      </c>
      <c r="B24" s="29" t="s">
        <v>15</v>
      </c>
      <c r="C24" s="33">
        <v>1521000</v>
      </c>
      <c r="D24" s="30">
        <v>1471526</v>
      </c>
    </row>
    <row r="25" spans="1:4" ht="47.25" x14ac:dyDescent="0.25">
      <c r="A25" s="32">
        <v>4</v>
      </c>
      <c r="B25" s="29" t="s">
        <v>16</v>
      </c>
      <c r="C25" s="33">
        <v>5370000</v>
      </c>
      <c r="D25" s="30">
        <v>5396220</v>
      </c>
    </row>
    <row r="26" spans="1:4" s="36" customFormat="1" hidden="1" x14ac:dyDescent="0.25">
      <c r="A26" s="32"/>
      <c r="B26" s="29"/>
      <c r="C26" s="34"/>
      <c r="D26" s="35"/>
    </row>
    <row r="27" spans="1:4" s="36" customFormat="1" x14ac:dyDescent="0.25">
      <c r="A27" s="154"/>
      <c r="B27" s="155"/>
      <c r="C27" s="156"/>
      <c r="D27" s="157"/>
    </row>
    <row r="28" spans="1:4" ht="32.25" thickBot="1" x14ac:dyDescent="0.3">
      <c r="A28" s="37"/>
      <c r="B28" s="158" t="s">
        <v>110</v>
      </c>
      <c r="C28" s="38"/>
      <c r="D28" s="39">
        <v>546437</v>
      </c>
    </row>
    <row r="29" spans="1:4" ht="18" customHeight="1" x14ac:dyDescent="0.25">
      <c r="A29" s="18"/>
    </row>
    <row r="30" spans="1:4" ht="18" customHeight="1" x14ac:dyDescent="0.25">
      <c r="A30" s="43" t="s">
        <v>90</v>
      </c>
      <c r="B30" s="44"/>
      <c r="C30" s="44"/>
      <c r="D30" s="45"/>
    </row>
    <row r="31" spans="1:4" ht="18" customHeight="1" x14ac:dyDescent="0.25">
      <c r="A31" s="25" t="s">
        <v>18</v>
      </c>
      <c r="B31" s="34" t="s">
        <v>111</v>
      </c>
      <c r="C31" s="34"/>
      <c r="D31" s="40">
        <v>64018</v>
      </c>
    </row>
    <row r="32" spans="1:4" ht="18" customHeight="1" x14ac:dyDescent="0.25">
      <c r="A32" s="25"/>
      <c r="B32" s="34" t="s">
        <v>19</v>
      </c>
      <c r="C32" s="34"/>
      <c r="D32" s="40">
        <v>31910</v>
      </c>
    </row>
    <row r="33" spans="1:223" ht="18" customHeight="1" x14ac:dyDescent="0.25">
      <c r="A33" s="18"/>
    </row>
    <row r="34" spans="1:223" s="113" customFormat="1" x14ac:dyDescent="0.25">
      <c r="B34" s="110"/>
      <c r="C34" s="111"/>
      <c r="D34" s="112"/>
      <c r="E34" s="112"/>
      <c r="F34" s="111"/>
      <c r="G34" s="111"/>
      <c r="H34" s="111"/>
      <c r="I34" s="111"/>
      <c r="J34" s="111"/>
      <c r="K34" s="111"/>
      <c r="L34" s="111"/>
      <c r="M34" s="111"/>
      <c r="N34" s="111"/>
      <c r="O34" s="111"/>
      <c r="P34" s="111"/>
      <c r="Q34" s="111"/>
      <c r="R34" s="111"/>
      <c r="S34" s="111"/>
      <c r="T34" s="111"/>
      <c r="U34" s="111"/>
      <c r="V34" s="111"/>
      <c r="W34" s="111"/>
      <c r="X34" s="111"/>
      <c r="Y34" s="111"/>
      <c r="Z34" s="111"/>
      <c r="AA34" s="111"/>
      <c r="AB34" s="111"/>
      <c r="AC34" s="111"/>
      <c r="AD34" s="111"/>
      <c r="AE34" s="111"/>
      <c r="AF34" s="111"/>
      <c r="AG34" s="111"/>
      <c r="AH34" s="111"/>
      <c r="AI34" s="111"/>
      <c r="AJ34" s="111"/>
      <c r="AK34" s="111"/>
      <c r="AL34" s="111"/>
      <c r="AM34" s="111"/>
      <c r="AN34" s="111"/>
      <c r="AO34" s="111"/>
      <c r="AP34" s="111"/>
      <c r="AQ34" s="111"/>
      <c r="AR34" s="111"/>
      <c r="AS34" s="111"/>
      <c r="AT34" s="111"/>
      <c r="AU34" s="111"/>
      <c r="AV34" s="111"/>
      <c r="AW34" s="111"/>
      <c r="AX34" s="111"/>
      <c r="AY34" s="111"/>
      <c r="AZ34" s="111"/>
      <c r="BA34" s="111"/>
      <c r="BB34" s="111"/>
      <c r="BC34" s="111"/>
      <c r="BD34" s="111"/>
      <c r="BE34" s="111"/>
      <c r="BF34" s="111"/>
      <c r="BG34" s="111"/>
      <c r="BH34" s="111"/>
      <c r="BI34" s="111"/>
      <c r="BJ34" s="111"/>
      <c r="BK34" s="111"/>
      <c r="BL34" s="111"/>
      <c r="BM34" s="111"/>
      <c r="BN34" s="111"/>
      <c r="BO34" s="111"/>
      <c r="BP34" s="111"/>
      <c r="BQ34" s="111"/>
      <c r="BR34" s="111"/>
      <c r="BS34" s="111"/>
      <c r="BT34" s="111"/>
      <c r="BU34" s="111"/>
      <c r="BV34" s="111"/>
      <c r="BW34" s="111"/>
      <c r="BX34" s="111"/>
      <c r="BY34" s="111"/>
      <c r="BZ34" s="111"/>
      <c r="CA34" s="111"/>
      <c r="CB34" s="111"/>
      <c r="CC34" s="111"/>
      <c r="CD34" s="111"/>
      <c r="CE34" s="111"/>
      <c r="CF34" s="111"/>
      <c r="CG34" s="111"/>
      <c r="CH34" s="111"/>
      <c r="CI34" s="111"/>
      <c r="CJ34" s="111"/>
      <c r="CK34" s="111"/>
      <c r="CL34" s="111"/>
      <c r="CM34" s="111"/>
      <c r="CN34" s="111"/>
      <c r="CO34" s="111"/>
      <c r="CP34" s="111"/>
      <c r="CQ34" s="111"/>
      <c r="CR34" s="111"/>
      <c r="CS34" s="111"/>
      <c r="CT34" s="111"/>
      <c r="CU34" s="111"/>
      <c r="CV34" s="111"/>
      <c r="CW34" s="111"/>
      <c r="CX34" s="111"/>
      <c r="CY34" s="111"/>
      <c r="CZ34" s="111"/>
      <c r="DA34" s="111"/>
      <c r="DB34" s="111"/>
      <c r="DC34" s="111"/>
      <c r="DD34" s="111"/>
      <c r="DE34" s="111"/>
      <c r="DF34" s="111"/>
      <c r="DG34" s="111"/>
      <c r="DH34" s="111"/>
      <c r="DI34" s="111"/>
      <c r="DJ34" s="111"/>
      <c r="DK34" s="111"/>
      <c r="DL34" s="111"/>
      <c r="DM34" s="111"/>
      <c r="DN34" s="111"/>
      <c r="DO34" s="111"/>
      <c r="DP34" s="111"/>
      <c r="DQ34" s="111"/>
      <c r="DR34" s="111"/>
      <c r="DS34" s="111"/>
      <c r="DT34" s="111"/>
      <c r="DU34" s="111"/>
      <c r="DV34" s="111"/>
      <c r="DW34" s="111"/>
      <c r="DX34" s="111"/>
      <c r="DY34" s="111"/>
      <c r="DZ34" s="111"/>
      <c r="EA34" s="111"/>
      <c r="EB34" s="111"/>
      <c r="EC34" s="111"/>
      <c r="ED34" s="111"/>
      <c r="EE34" s="111"/>
      <c r="EF34" s="111"/>
      <c r="EG34" s="111"/>
      <c r="EH34" s="111"/>
      <c r="EI34" s="111"/>
      <c r="EJ34" s="111"/>
      <c r="EK34" s="111"/>
      <c r="EL34" s="111"/>
      <c r="EM34" s="111"/>
      <c r="EN34" s="111"/>
      <c r="EO34" s="111"/>
      <c r="EP34" s="111"/>
      <c r="EQ34" s="111"/>
      <c r="ER34" s="111"/>
      <c r="ES34" s="111"/>
      <c r="ET34" s="111"/>
      <c r="EU34" s="111"/>
      <c r="EV34" s="111"/>
      <c r="EW34" s="111"/>
      <c r="EX34" s="111"/>
      <c r="EY34" s="111"/>
      <c r="EZ34" s="111"/>
      <c r="FA34" s="111"/>
      <c r="FB34" s="111"/>
      <c r="FC34" s="111"/>
      <c r="FD34" s="111"/>
      <c r="FE34" s="111"/>
      <c r="FF34" s="111"/>
      <c r="FG34" s="111"/>
      <c r="FH34" s="111"/>
      <c r="FI34" s="111"/>
      <c r="FJ34" s="111"/>
      <c r="FK34" s="111"/>
      <c r="FL34" s="111"/>
      <c r="FM34" s="111"/>
      <c r="FN34" s="111"/>
      <c r="FO34" s="111"/>
      <c r="FP34" s="111"/>
      <c r="FQ34" s="111"/>
      <c r="FR34" s="111"/>
      <c r="FS34" s="111"/>
      <c r="FT34" s="111"/>
      <c r="FU34" s="111"/>
      <c r="FV34" s="111"/>
      <c r="FW34" s="111"/>
      <c r="FX34" s="111"/>
      <c r="FY34" s="111"/>
      <c r="FZ34" s="111"/>
      <c r="GA34" s="111"/>
      <c r="GB34" s="111"/>
      <c r="GC34" s="111"/>
      <c r="GD34" s="111"/>
      <c r="GE34" s="111"/>
      <c r="GF34" s="111"/>
      <c r="GG34" s="111"/>
      <c r="GH34" s="111"/>
      <c r="GI34" s="111"/>
      <c r="GJ34" s="111"/>
      <c r="GK34" s="111"/>
      <c r="GL34" s="111"/>
      <c r="GM34" s="111"/>
      <c r="GN34" s="111"/>
      <c r="GO34" s="111"/>
      <c r="GP34" s="111"/>
      <c r="GQ34" s="111"/>
      <c r="GR34" s="111"/>
      <c r="GS34" s="111"/>
      <c r="GT34" s="111"/>
      <c r="GU34" s="111"/>
      <c r="GV34" s="111"/>
      <c r="GW34" s="111"/>
      <c r="GX34" s="111"/>
      <c r="GY34" s="111"/>
      <c r="GZ34" s="111"/>
      <c r="HA34" s="111"/>
      <c r="HB34" s="111"/>
      <c r="HC34" s="111"/>
      <c r="HD34" s="111"/>
      <c r="HE34" s="111"/>
      <c r="HF34" s="111"/>
      <c r="HG34" s="111"/>
      <c r="HH34" s="111"/>
      <c r="HI34" s="111"/>
      <c r="HJ34" s="111"/>
      <c r="HK34" s="111"/>
      <c r="HL34" s="111"/>
      <c r="HM34" s="111"/>
      <c r="HN34" s="111"/>
      <c r="HO34" s="111"/>
    </row>
    <row r="35" spans="1:223" s="113" customFormat="1" x14ac:dyDescent="0.25">
      <c r="B35" s="46"/>
      <c r="C35" s="111"/>
      <c r="D35" s="112"/>
      <c r="E35" s="112"/>
      <c r="F35" s="111"/>
      <c r="G35" s="111"/>
      <c r="H35" s="111"/>
      <c r="I35" s="111"/>
      <c r="J35" s="111"/>
      <c r="K35" s="111"/>
      <c r="L35" s="111"/>
      <c r="M35" s="111"/>
      <c r="N35" s="111"/>
      <c r="O35" s="111"/>
      <c r="P35" s="111"/>
      <c r="Q35" s="111"/>
      <c r="R35" s="111"/>
      <c r="S35" s="111"/>
      <c r="T35" s="111"/>
      <c r="U35" s="111"/>
      <c r="V35" s="111"/>
      <c r="W35" s="111"/>
      <c r="X35" s="111"/>
      <c r="Y35" s="111"/>
      <c r="Z35" s="111"/>
      <c r="AA35" s="111"/>
      <c r="AB35" s="111"/>
      <c r="AC35" s="111"/>
      <c r="AD35" s="111"/>
      <c r="AE35" s="111"/>
      <c r="AF35" s="111"/>
      <c r="AG35" s="111"/>
      <c r="AH35" s="111"/>
      <c r="AI35" s="111"/>
      <c r="AJ35" s="111"/>
      <c r="AK35" s="111"/>
      <c r="AL35" s="111"/>
      <c r="AM35" s="111"/>
      <c r="AN35" s="111"/>
      <c r="AO35" s="111"/>
      <c r="AP35" s="111"/>
      <c r="AQ35" s="111"/>
      <c r="AR35" s="111"/>
      <c r="AS35" s="111"/>
      <c r="AT35" s="111"/>
      <c r="AU35" s="111"/>
      <c r="AV35" s="111"/>
      <c r="AW35" s="111"/>
      <c r="AX35" s="111"/>
      <c r="AY35" s="111"/>
      <c r="AZ35" s="111"/>
      <c r="BA35" s="111"/>
      <c r="BB35" s="111"/>
      <c r="BC35" s="111"/>
      <c r="BD35" s="111"/>
      <c r="BE35" s="111"/>
      <c r="BF35" s="111"/>
      <c r="BG35" s="111"/>
      <c r="BH35" s="111"/>
      <c r="BI35" s="111"/>
      <c r="BJ35" s="111"/>
      <c r="BK35" s="111"/>
      <c r="BL35" s="111"/>
      <c r="BM35" s="111"/>
      <c r="BN35" s="111"/>
      <c r="BO35" s="111"/>
      <c r="BP35" s="111"/>
      <c r="BQ35" s="111"/>
      <c r="BR35" s="111"/>
      <c r="BS35" s="111"/>
      <c r="BT35" s="111"/>
      <c r="BU35" s="111"/>
      <c r="BV35" s="111"/>
      <c r="BW35" s="111"/>
      <c r="BX35" s="111"/>
      <c r="BY35" s="111"/>
      <c r="BZ35" s="111"/>
      <c r="CA35" s="111"/>
      <c r="CB35" s="111"/>
      <c r="CC35" s="111"/>
      <c r="CD35" s="111"/>
      <c r="CE35" s="111"/>
      <c r="CF35" s="111"/>
      <c r="CG35" s="111"/>
      <c r="CH35" s="111"/>
      <c r="CI35" s="111"/>
      <c r="CJ35" s="111"/>
      <c r="CK35" s="111"/>
      <c r="CL35" s="111"/>
      <c r="CM35" s="111"/>
      <c r="CN35" s="111"/>
      <c r="CO35" s="111"/>
      <c r="CP35" s="111"/>
      <c r="CQ35" s="111"/>
      <c r="CR35" s="111"/>
      <c r="CS35" s="111"/>
      <c r="CT35" s="111"/>
      <c r="CU35" s="111"/>
      <c r="CV35" s="111"/>
      <c r="CW35" s="111"/>
      <c r="CX35" s="111"/>
      <c r="CY35" s="111"/>
      <c r="CZ35" s="111"/>
      <c r="DA35" s="111"/>
      <c r="DB35" s="111"/>
      <c r="DC35" s="111"/>
      <c r="DD35" s="111"/>
      <c r="DE35" s="111"/>
      <c r="DF35" s="111"/>
      <c r="DG35" s="111"/>
      <c r="DH35" s="111"/>
      <c r="DI35" s="111"/>
      <c r="DJ35" s="111"/>
      <c r="DK35" s="111"/>
      <c r="DL35" s="111"/>
      <c r="DM35" s="111"/>
      <c r="DN35" s="111"/>
      <c r="DO35" s="111"/>
      <c r="DP35" s="111"/>
      <c r="DQ35" s="111"/>
      <c r="DR35" s="111"/>
      <c r="DS35" s="111"/>
      <c r="DT35" s="111"/>
      <c r="DU35" s="111"/>
      <c r="DV35" s="111"/>
      <c r="DW35" s="111"/>
      <c r="DX35" s="111"/>
      <c r="DY35" s="111"/>
      <c r="DZ35" s="111"/>
      <c r="EA35" s="111"/>
      <c r="EB35" s="111"/>
      <c r="EC35" s="111"/>
      <c r="ED35" s="111"/>
      <c r="EE35" s="111"/>
      <c r="EF35" s="111"/>
      <c r="EG35" s="111"/>
      <c r="EH35" s="111"/>
      <c r="EI35" s="111"/>
      <c r="EJ35" s="111"/>
      <c r="EK35" s="111"/>
      <c r="EL35" s="111"/>
      <c r="EM35" s="111"/>
      <c r="EN35" s="111"/>
      <c r="EO35" s="111"/>
      <c r="EP35" s="111"/>
      <c r="EQ35" s="111"/>
      <c r="ER35" s="111"/>
      <c r="ES35" s="111"/>
      <c r="ET35" s="111"/>
      <c r="EU35" s="111"/>
      <c r="EV35" s="111"/>
      <c r="EW35" s="111"/>
      <c r="EX35" s="111"/>
      <c r="EY35" s="111"/>
      <c r="EZ35" s="111"/>
      <c r="FA35" s="111"/>
      <c r="FB35" s="111"/>
      <c r="FC35" s="111"/>
      <c r="FD35" s="111"/>
      <c r="FE35" s="111"/>
      <c r="FF35" s="111"/>
      <c r="FG35" s="111"/>
      <c r="FH35" s="111"/>
      <c r="FI35" s="111"/>
      <c r="FJ35" s="111"/>
      <c r="FK35" s="111"/>
      <c r="FL35" s="111"/>
      <c r="FM35" s="111"/>
      <c r="FN35" s="111"/>
      <c r="FO35" s="111"/>
      <c r="FP35" s="111"/>
      <c r="FQ35" s="111"/>
      <c r="FR35" s="111"/>
      <c r="FS35" s="111"/>
      <c r="FT35" s="111"/>
      <c r="FU35" s="111"/>
      <c r="FV35" s="111"/>
      <c r="FW35" s="111"/>
      <c r="FX35" s="111"/>
      <c r="FY35" s="111"/>
      <c r="FZ35" s="111"/>
      <c r="GA35" s="111"/>
      <c r="GB35" s="111"/>
      <c r="GC35" s="111"/>
      <c r="GD35" s="111"/>
      <c r="GE35" s="111"/>
      <c r="GF35" s="111"/>
      <c r="GG35" s="111"/>
      <c r="GH35" s="111"/>
      <c r="GI35" s="111"/>
      <c r="GJ35" s="111"/>
      <c r="GK35" s="111"/>
      <c r="GL35" s="111"/>
      <c r="GM35" s="111"/>
      <c r="GN35" s="111"/>
      <c r="GO35" s="111"/>
      <c r="GP35" s="111"/>
      <c r="GQ35" s="111"/>
      <c r="GR35" s="111"/>
      <c r="GS35" s="111"/>
      <c r="GT35" s="111"/>
      <c r="GU35" s="111"/>
      <c r="GV35" s="111"/>
      <c r="GW35" s="111"/>
      <c r="GX35" s="111"/>
      <c r="GY35" s="111"/>
      <c r="GZ35" s="111"/>
      <c r="HA35" s="111"/>
      <c r="HB35" s="111"/>
      <c r="HC35" s="111"/>
      <c r="HD35" s="111"/>
      <c r="HE35" s="111"/>
      <c r="HF35" s="111"/>
      <c r="HG35" s="111"/>
      <c r="HH35" s="111"/>
      <c r="HI35" s="111"/>
      <c r="HJ35" s="111"/>
      <c r="HK35" s="111"/>
      <c r="HL35" s="111"/>
      <c r="HM35" s="111"/>
      <c r="HN35" s="111"/>
      <c r="HO35" s="111"/>
    </row>
    <row r="36" spans="1:223" s="113" customFormat="1" x14ac:dyDescent="0.25">
      <c r="B36" s="114"/>
      <c r="C36" s="111"/>
      <c r="D36" s="112"/>
      <c r="E36" s="112"/>
      <c r="F36" s="111"/>
      <c r="G36" s="111"/>
      <c r="H36" s="111"/>
      <c r="I36" s="111"/>
      <c r="J36" s="111"/>
      <c r="K36" s="111"/>
      <c r="L36" s="111"/>
      <c r="M36" s="111"/>
      <c r="N36" s="111"/>
      <c r="O36" s="111"/>
      <c r="P36" s="111"/>
      <c r="Q36" s="111"/>
      <c r="R36" s="111"/>
      <c r="S36" s="111"/>
      <c r="T36" s="111"/>
      <c r="U36" s="111"/>
      <c r="V36" s="111"/>
      <c r="W36" s="111"/>
      <c r="X36" s="111"/>
      <c r="Y36" s="111"/>
      <c r="Z36" s="111"/>
      <c r="AA36" s="111"/>
      <c r="AB36" s="111"/>
      <c r="AC36" s="111"/>
      <c r="AD36" s="111"/>
      <c r="AE36" s="111"/>
      <c r="AF36" s="111"/>
      <c r="AG36" s="111"/>
      <c r="AH36" s="111"/>
      <c r="AI36" s="111"/>
      <c r="AJ36" s="111"/>
      <c r="AK36" s="111"/>
      <c r="AL36" s="111"/>
      <c r="AM36" s="111"/>
      <c r="AN36" s="111"/>
      <c r="AO36" s="111"/>
      <c r="AP36" s="111"/>
      <c r="AQ36" s="111"/>
      <c r="AR36" s="111"/>
      <c r="AS36" s="111"/>
      <c r="AT36" s="111"/>
      <c r="AU36" s="111"/>
      <c r="AV36" s="111"/>
      <c r="AW36" s="111"/>
      <c r="AX36" s="111"/>
      <c r="AY36" s="111"/>
      <c r="AZ36" s="111"/>
      <c r="BA36" s="111"/>
      <c r="BB36" s="111"/>
      <c r="BC36" s="111"/>
      <c r="BD36" s="111"/>
      <c r="BE36" s="111"/>
      <c r="BF36" s="111"/>
      <c r="BG36" s="111"/>
      <c r="BH36" s="111"/>
      <c r="BI36" s="111"/>
      <c r="BJ36" s="111"/>
      <c r="BK36" s="111"/>
      <c r="BL36" s="111"/>
      <c r="BM36" s="111"/>
      <c r="BN36" s="111"/>
      <c r="BO36" s="111"/>
      <c r="BP36" s="111"/>
      <c r="BQ36" s="111"/>
      <c r="BR36" s="111"/>
      <c r="BS36" s="111"/>
      <c r="BT36" s="111"/>
      <c r="BU36" s="111"/>
      <c r="BV36" s="111"/>
      <c r="BW36" s="111"/>
      <c r="BX36" s="111"/>
      <c r="BY36" s="111"/>
      <c r="BZ36" s="111"/>
      <c r="CA36" s="111"/>
      <c r="CB36" s="111"/>
      <c r="CC36" s="111"/>
      <c r="CD36" s="111"/>
      <c r="CE36" s="111"/>
      <c r="CF36" s="111"/>
      <c r="CG36" s="111"/>
      <c r="CH36" s="111"/>
      <c r="CI36" s="111"/>
      <c r="CJ36" s="111"/>
      <c r="CK36" s="111"/>
      <c r="CL36" s="111"/>
      <c r="CM36" s="111"/>
      <c r="CN36" s="111"/>
      <c r="CO36" s="111"/>
      <c r="CP36" s="111"/>
      <c r="CQ36" s="111"/>
      <c r="CR36" s="111"/>
      <c r="CS36" s="111"/>
      <c r="CT36" s="111"/>
      <c r="CU36" s="111"/>
      <c r="CV36" s="111"/>
      <c r="CW36" s="111"/>
      <c r="CX36" s="111"/>
      <c r="CY36" s="111"/>
      <c r="CZ36" s="111"/>
      <c r="DA36" s="111"/>
      <c r="DB36" s="111"/>
      <c r="DC36" s="111"/>
      <c r="DD36" s="111"/>
      <c r="DE36" s="111"/>
      <c r="DF36" s="111"/>
      <c r="DG36" s="111"/>
      <c r="DH36" s="111"/>
      <c r="DI36" s="111"/>
      <c r="DJ36" s="111"/>
      <c r="DK36" s="111"/>
      <c r="DL36" s="111"/>
      <c r="DM36" s="111"/>
      <c r="DN36" s="111"/>
      <c r="DO36" s="111"/>
      <c r="DP36" s="111"/>
      <c r="DQ36" s="111"/>
      <c r="DR36" s="111"/>
      <c r="DS36" s="111"/>
      <c r="DT36" s="111"/>
      <c r="DU36" s="111"/>
      <c r="DV36" s="111"/>
      <c r="DW36" s="111"/>
      <c r="DX36" s="111"/>
      <c r="DY36" s="111"/>
      <c r="DZ36" s="111"/>
      <c r="EA36" s="111"/>
      <c r="EB36" s="111"/>
      <c r="EC36" s="111"/>
      <c r="ED36" s="111"/>
      <c r="EE36" s="111"/>
      <c r="EF36" s="111"/>
      <c r="EG36" s="111"/>
      <c r="EH36" s="111"/>
      <c r="EI36" s="111"/>
      <c r="EJ36" s="111"/>
      <c r="EK36" s="111"/>
      <c r="EL36" s="111"/>
      <c r="EM36" s="111"/>
      <c r="EN36" s="111"/>
      <c r="EO36" s="111"/>
      <c r="EP36" s="111"/>
      <c r="EQ36" s="111"/>
      <c r="ER36" s="111"/>
      <c r="ES36" s="111"/>
      <c r="ET36" s="111"/>
      <c r="EU36" s="111"/>
      <c r="EV36" s="111"/>
      <c r="EW36" s="111"/>
      <c r="EX36" s="111"/>
      <c r="EY36" s="111"/>
      <c r="EZ36" s="111"/>
      <c r="FA36" s="111"/>
      <c r="FB36" s="111"/>
      <c r="FC36" s="111"/>
      <c r="FD36" s="111"/>
      <c r="FE36" s="111"/>
      <c r="FF36" s="111"/>
      <c r="FG36" s="111"/>
      <c r="FH36" s="111"/>
      <c r="FI36" s="111"/>
      <c r="FJ36" s="111"/>
      <c r="FK36" s="111"/>
      <c r="FL36" s="111"/>
      <c r="FM36" s="111"/>
      <c r="FN36" s="111"/>
      <c r="FO36" s="111"/>
      <c r="FP36" s="111"/>
      <c r="FQ36" s="111"/>
      <c r="FR36" s="111"/>
      <c r="FS36" s="111"/>
      <c r="FT36" s="111"/>
      <c r="FU36" s="111"/>
      <c r="FV36" s="111"/>
      <c r="FW36" s="111"/>
      <c r="FX36" s="111"/>
      <c r="FY36" s="111"/>
      <c r="FZ36" s="111"/>
      <c r="GA36" s="111"/>
      <c r="GB36" s="111"/>
      <c r="GC36" s="111"/>
      <c r="GD36" s="111"/>
      <c r="GE36" s="111"/>
      <c r="GF36" s="111"/>
      <c r="GG36" s="111"/>
      <c r="GH36" s="111"/>
      <c r="GI36" s="111"/>
      <c r="GJ36" s="111"/>
      <c r="GK36" s="111"/>
      <c r="GL36" s="111"/>
      <c r="GM36" s="111"/>
      <c r="GN36" s="111"/>
      <c r="GO36" s="111"/>
      <c r="GP36" s="111"/>
      <c r="GQ36" s="111"/>
      <c r="GR36" s="111"/>
      <c r="GS36" s="111"/>
      <c r="GT36" s="111"/>
      <c r="GU36" s="111"/>
      <c r="GV36" s="111"/>
      <c r="GW36" s="111"/>
      <c r="GX36" s="111"/>
      <c r="GY36" s="111"/>
      <c r="GZ36" s="111"/>
      <c r="HA36" s="111"/>
      <c r="HB36" s="111"/>
      <c r="HC36" s="111"/>
      <c r="HD36" s="111"/>
      <c r="HE36" s="111"/>
      <c r="HF36" s="111"/>
      <c r="HG36" s="111"/>
      <c r="HH36" s="111"/>
      <c r="HI36" s="111"/>
      <c r="HJ36" s="111"/>
      <c r="HK36" s="111"/>
      <c r="HL36" s="111"/>
      <c r="HM36" s="111"/>
      <c r="HN36" s="111"/>
      <c r="HO36" s="111"/>
    </row>
    <row r="37" spans="1:223" s="113" customFormat="1" x14ac:dyDescent="0.25">
      <c r="B37" s="115"/>
      <c r="C37" s="111"/>
      <c r="D37" s="112"/>
      <c r="E37" s="112"/>
      <c r="F37" s="111"/>
      <c r="G37" s="111"/>
      <c r="H37" s="111"/>
      <c r="I37" s="111"/>
      <c r="J37" s="111"/>
      <c r="K37" s="111"/>
      <c r="L37" s="111"/>
      <c r="M37" s="111"/>
      <c r="N37" s="111"/>
      <c r="O37" s="111"/>
      <c r="P37" s="111"/>
      <c r="Q37" s="111"/>
      <c r="R37" s="111"/>
      <c r="S37" s="111"/>
      <c r="T37" s="111"/>
      <c r="U37" s="111"/>
      <c r="V37" s="111"/>
      <c r="W37" s="111"/>
      <c r="X37" s="111"/>
      <c r="Y37" s="111"/>
      <c r="Z37" s="111"/>
      <c r="AA37" s="111"/>
      <c r="AB37" s="111"/>
      <c r="AC37" s="111"/>
      <c r="AD37" s="111"/>
      <c r="AE37" s="111"/>
      <c r="AF37" s="111"/>
      <c r="AG37" s="111"/>
      <c r="AH37" s="111"/>
      <c r="AI37" s="111"/>
      <c r="AJ37" s="111"/>
      <c r="AK37" s="111"/>
      <c r="AL37" s="111"/>
      <c r="AM37" s="111"/>
      <c r="AN37" s="111"/>
      <c r="AO37" s="111"/>
      <c r="AP37" s="111"/>
      <c r="AQ37" s="111"/>
      <c r="AR37" s="111"/>
      <c r="AS37" s="111"/>
      <c r="AT37" s="111"/>
      <c r="AU37" s="111"/>
      <c r="AV37" s="111"/>
      <c r="AW37" s="111"/>
      <c r="AX37" s="111"/>
      <c r="AY37" s="111"/>
      <c r="AZ37" s="111"/>
      <c r="BA37" s="111"/>
      <c r="BB37" s="111"/>
      <c r="BC37" s="111"/>
      <c r="BD37" s="111"/>
      <c r="BE37" s="111"/>
      <c r="BF37" s="111"/>
      <c r="BG37" s="111"/>
      <c r="BH37" s="111"/>
      <c r="BI37" s="111"/>
      <c r="BJ37" s="111"/>
      <c r="BK37" s="111"/>
      <c r="BL37" s="111"/>
      <c r="BM37" s="111"/>
      <c r="BN37" s="111"/>
      <c r="BO37" s="111"/>
      <c r="BP37" s="111"/>
      <c r="BQ37" s="111"/>
      <c r="BR37" s="111"/>
      <c r="BS37" s="111"/>
      <c r="BT37" s="111"/>
      <c r="BU37" s="111"/>
      <c r="BV37" s="111"/>
      <c r="BW37" s="111"/>
      <c r="BX37" s="111"/>
      <c r="BY37" s="111"/>
      <c r="BZ37" s="111"/>
      <c r="CA37" s="111"/>
      <c r="CB37" s="111"/>
      <c r="CC37" s="111"/>
      <c r="CD37" s="111"/>
      <c r="CE37" s="111"/>
      <c r="CF37" s="111"/>
      <c r="CG37" s="111"/>
      <c r="CH37" s="111"/>
      <c r="CI37" s="111"/>
      <c r="CJ37" s="111"/>
      <c r="CK37" s="111"/>
      <c r="CL37" s="111"/>
      <c r="CM37" s="111"/>
      <c r="CN37" s="111"/>
      <c r="CO37" s="111"/>
      <c r="CP37" s="111"/>
      <c r="CQ37" s="111"/>
      <c r="CR37" s="111"/>
      <c r="CS37" s="111"/>
      <c r="CT37" s="111"/>
      <c r="CU37" s="111"/>
      <c r="CV37" s="111"/>
      <c r="CW37" s="111"/>
      <c r="CX37" s="111"/>
      <c r="CY37" s="111"/>
      <c r="CZ37" s="111"/>
      <c r="DA37" s="111"/>
      <c r="DB37" s="111"/>
      <c r="DC37" s="111"/>
      <c r="DD37" s="111"/>
      <c r="DE37" s="111"/>
      <c r="DF37" s="111"/>
      <c r="DG37" s="111"/>
      <c r="DH37" s="111"/>
      <c r="DI37" s="111"/>
      <c r="DJ37" s="111"/>
      <c r="DK37" s="111"/>
      <c r="DL37" s="111"/>
      <c r="DM37" s="111"/>
      <c r="DN37" s="111"/>
      <c r="DO37" s="111"/>
      <c r="DP37" s="111"/>
      <c r="DQ37" s="111"/>
      <c r="DR37" s="111"/>
      <c r="DS37" s="111"/>
      <c r="DT37" s="111"/>
      <c r="DU37" s="111"/>
      <c r="DV37" s="111"/>
      <c r="DW37" s="111"/>
      <c r="DX37" s="111"/>
      <c r="DY37" s="111"/>
      <c r="DZ37" s="111"/>
      <c r="EA37" s="111"/>
      <c r="EB37" s="111"/>
      <c r="EC37" s="111"/>
      <c r="ED37" s="111"/>
      <c r="EE37" s="111"/>
      <c r="EF37" s="111"/>
      <c r="EG37" s="111"/>
      <c r="EH37" s="111"/>
      <c r="EI37" s="111"/>
      <c r="EJ37" s="111"/>
      <c r="EK37" s="111"/>
      <c r="EL37" s="111"/>
      <c r="EM37" s="111"/>
      <c r="EN37" s="111"/>
      <c r="EO37" s="111"/>
      <c r="EP37" s="111"/>
      <c r="EQ37" s="111"/>
      <c r="ER37" s="111"/>
      <c r="ES37" s="111"/>
      <c r="ET37" s="111"/>
      <c r="EU37" s="111"/>
      <c r="EV37" s="111"/>
      <c r="EW37" s="111"/>
      <c r="EX37" s="111"/>
      <c r="EY37" s="111"/>
      <c r="EZ37" s="111"/>
      <c r="FA37" s="111"/>
      <c r="FB37" s="111"/>
      <c r="FC37" s="111"/>
      <c r="FD37" s="111"/>
      <c r="FE37" s="111"/>
      <c r="FF37" s="111"/>
      <c r="FG37" s="111"/>
      <c r="FH37" s="111"/>
      <c r="FI37" s="111"/>
      <c r="FJ37" s="111"/>
      <c r="FK37" s="111"/>
      <c r="FL37" s="111"/>
      <c r="FM37" s="111"/>
      <c r="FN37" s="111"/>
      <c r="FO37" s="111"/>
      <c r="FP37" s="111"/>
      <c r="FQ37" s="111"/>
      <c r="FR37" s="111"/>
      <c r="FS37" s="111"/>
      <c r="FT37" s="111"/>
      <c r="FU37" s="111"/>
      <c r="FV37" s="111"/>
      <c r="FW37" s="111"/>
      <c r="FX37" s="111"/>
      <c r="FY37" s="111"/>
      <c r="FZ37" s="111"/>
      <c r="GA37" s="111"/>
      <c r="GB37" s="111"/>
      <c r="GC37" s="111"/>
      <c r="GD37" s="111"/>
      <c r="GE37" s="111"/>
      <c r="GF37" s="111"/>
      <c r="GG37" s="111"/>
      <c r="GH37" s="111"/>
      <c r="GI37" s="111"/>
      <c r="GJ37" s="111"/>
      <c r="GK37" s="111"/>
      <c r="GL37" s="111"/>
      <c r="GM37" s="111"/>
      <c r="GN37" s="111"/>
      <c r="GO37" s="111"/>
      <c r="GP37" s="111"/>
      <c r="GQ37" s="111"/>
      <c r="GR37" s="111"/>
      <c r="GS37" s="111"/>
      <c r="GT37" s="111"/>
      <c r="GU37" s="111"/>
      <c r="GV37" s="111"/>
      <c r="GW37" s="111"/>
      <c r="GX37" s="111"/>
      <c r="GY37" s="111"/>
      <c r="GZ37" s="111"/>
      <c r="HA37" s="111"/>
      <c r="HB37" s="111"/>
      <c r="HC37" s="111"/>
      <c r="HD37" s="111"/>
      <c r="HE37" s="111"/>
      <c r="HF37" s="111"/>
      <c r="HG37" s="111"/>
      <c r="HH37" s="111"/>
      <c r="HI37" s="111"/>
      <c r="HJ37" s="111"/>
      <c r="HK37" s="111"/>
      <c r="HL37" s="111"/>
      <c r="HM37" s="111"/>
      <c r="HN37" s="111"/>
      <c r="HO37" s="111"/>
    </row>
    <row r="38" spans="1:223" s="113" customFormat="1" x14ac:dyDescent="0.25">
      <c r="B38" s="110"/>
      <c r="C38" s="111"/>
      <c r="D38" s="112"/>
      <c r="E38" s="112"/>
      <c r="F38" s="111"/>
      <c r="G38" s="111"/>
      <c r="H38" s="111"/>
      <c r="I38" s="111"/>
      <c r="J38" s="111"/>
      <c r="K38" s="111"/>
      <c r="L38" s="111"/>
      <c r="M38" s="111"/>
      <c r="N38" s="111"/>
      <c r="O38" s="111"/>
      <c r="P38" s="111"/>
      <c r="Q38" s="111"/>
      <c r="R38" s="111"/>
      <c r="S38" s="111"/>
      <c r="T38" s="111"/>
      <c r="U38" s="111"/>
      <c r="V38" s="111"/>
      <c r="W38" s="111"/>
      <c r="X38" s="111"/>
      <c r="Y38" s="111"/>
      <c r="Z38" s="111"/>
      <c r="AA38" s="111"/>
      <c r="AB38" s="111"/>
      <c r="AC38" s="111"/>
      <c r="AD38" s="111"/>
      <c r="AE38" s="111"/>
      <c r="AF38" s="111"/>
      <c r="AG38" s="111"/>
      <c r="AH38" s="111"/>
      <c r="AI38" s="111"/>
      <c r="AJ38" s="111"/>
      <c r="AK38" s="111"/>
      <c r="AL38" s="111"/>
      <c r="AM38" s="111"/>
      <c r="AN38" s="111"/>
      <c r="AO38" s="111"/>
      <c r="AP38" s="111"/>
      <c r="AQ38" s="111"/>
      <c r="AR38" s="111"/>
      <c r="AS38" s="111"/>
      <c r="AT38" s="111"/>
      <c r="AU38" s="111"/>
      <c r="AV38" s="111"/>
      <c r="AW38" s="111"/>
      <c r="AX38" s="111"/>
      <c r="AY38" s="111"/>
      <c r="AZ38" s="111"/>
      <c r="BA38" s="111"/>
      <c r="BB38" s="111"/>
      <c r="BC38" s="111"/>
      <c r="BD38" s="111"/>
      <c r="BE38" s="111"/>
      <c r="BF38" s="111"/>
      <c r="BG38" s="111"/>
      <c r="BH38" s="111"/>
      <c r="BI38" s="111"/>
      <c r="BJ38" s="111"/>
      <c r="BK38" s="111"/>
      <c r="BL38" s="111"/>
      <c r="BM38" s="111"/>
      <c r="BN38" s="111"/>
      <c r="BO38" s="111"/>
      <c r="BP38" s="111"/>
      <c r="BQ38" s="111"/>
      <c r="BR38" s="111"/>
      <c r="BS38" s="111"/>
      <c r="BT38" s="111"/>
      <c r="BU38" s="111"/>
      <c r="BV38" s="111"/>
      <c r="BW38" s="111"/>
      <c r="BX38" s="111"/>
      <c r="BY38" s="111"/>
      <c r="BZ38" s="111"/>
      <c r="CA38" s="111"/>
      <c r="CB38" s="111"/>
      <c r="CC38" s="111"/>
      <c r="CD38" s="111"/>
      <c r="CE38" s="111"/>
      <c r="CF38" s="111"/>
      <c r="CG38" s="111"/>
      <c r="CH38" s="111"/>
      <c r="CI38" s="111"/>
      <c r="CJ38" s="111"/>
      <c r="CK38" s="111"/>
      <c r="CL38" s="111"/>
      <c r="CM38" s="111"/>
      <c r="CN38" s="111"/>
      <c r="CO38" s="111"/>
      <c r="CP38" s="111"/>
      <c r="CQ38" s="111"/>
      <c r="CR38" s="111"/>
      <c r="CS38" s="111"/>
      <c r="CT38" s="111"/>
      <c r="CU38" s="111"/>
      <c r="CV38" s="111"/>
      <c r="CW38" s="111"/>
      <c r="CX38" s="111"/>
      <c r="CY38" s="111"/>
      <c r="CZ38" s="111"/>
      <c r="DA38" s="111"/>
      <c r="DB38" s="111"/>
      <c r="DC38" s="111"/>
      <c r="DD38" s="111"/>
      <c r="DE38" s="111"/>
      <c r="DF38" s="111"/>
      <c r="DG38" s="111"/>
      <c r="DH38" s="111"/>
      <c r="DI38" s="111"/>
      <c r="DJ38" s="111"/>
      <c r="DK38" s="111"/>
      <c r="DL38" s="111"/>
      <c r="DM38" s="111"/>
      <c r="DN38" s="111"/>
      <c r="DO38" s="111"/>
      <c r="DP38" s="111"/>
      <c r="DQ38" s="111"/>
      <c r="DR38" s="111"/>
      <c r="DS38" s="111"/>
      <c r="DT38" s="111"/>
      <c r="DU38" s="111"/>
      <c r="DV38" s="111"/>
      <c r="DW38" s="111"/>
      <c r="DX38" s="111"/>
      <c r="DY38" s="111"/>
      <c r="DZ38" s="111"/>
      <c r="EA38" s="111"/>
      <c r="EB38" s="111"/>
      <c r="EC38" s="111"/>
      <c r="ED38" s="111"/>
      <c r="EE38" s="111"/>
      <c r="EF38" s="111"/>
      <c r="EG38" s="111"/>
      <c r="EH38" s="111"/>
      <c r="EI38" s="111"/>
      <c r="EJ38" s="111"/>
      <c r="EK38" s="111"/>
      <c r="EL38" s="111"/>
      <c r="EM38" s="111"/>
      <c r="EN38" s="111"/>
      <c r="EO38" s="111"/>
      <c r="EP38" s="111"/>
      <c r="EQ38" s="111"/>
      <c r="ER38" s="111"/>
      <c r="ES38" s="111"/>
      <c r="ET38" s="111"/>
      <c r="EU38" s="111"/>
      <c r="EV38" s="111"/>
      <c r="EW38" s="111"/>
      <c r="EX38" s="111"/>
      <c r="EY38" s="111"/>
      <c r="EZ38" s="111"/>
      <c r="FA38" s="111"/>
      <c r="FB38" s="111"/>
      <c r="FC38" s="111"/>
      <c r="FD38" s="111"/>
      <c r="FE38" s="111"/>
      <c r="FF38" s="111"/>
      <c r="FG38" s="111"/>
      <c r="FH38" s="111"/>
      <c r="FI38" s="111"/>
      <c r="FJ38" s="111"/>
      <c r="FK38" s="111"/>
      <c r="FL38" s="111"/>
      <c r="FM38" s="111"/>
      <c r="FN38" s="111"/>
      <c r="FO38" s="111"/>
      <c r="FP38" s="111"/>
      <c r="FQ38" s="111"/>
      <c r="FR38" s="111"/>
      <c r="FS38" s="111"/>
      <c r="FT38" s="111"/>
      <c r="FU38" s="111"/>
      <c r="FV38" s="111"/>
      <c r="FW38" s="111"/>
      <c r="FX38" s="111"/>
      <c r="FY38" s="111"/>
      <c r="FZ38" s="111"/>
      <c r="GA38" s="111"/>
      <c r="GB38" s="111"/>
      <c r="GC38" s="111"/>
      <c r="GD38" s="111"/>
      <c r="GE38" s="111"/>
      <c r="GF38" s="111"/>
      <c r="GG38" s="111"/>
      <c r="GH38" s="111"/>
      <c r="GI38" s="111"/>
      <c r="GJ38" s="111"/>
      <c r="GK38" s="111"/>
      <c r="GL38" s="111"/>
      <c r="GM38" s="111"/>
      <c r="GN38" s="111"/>
      <c r="GO38" s="111"/>
      <c r="GP38" s="111"/>
      <c r="GQ38" s="111"/>
      <c r="GR38" s="111"/>
      <c r="GS38" s="111"/>
      <c r="GT38" s="111"/>
      <c r="GU38" s="111"/>
      <c r="GV38" s="111"/>
      <c r="GW38" s="111"/>
      <c r="GX38" s="111"/>
      <c r="GY38" s="111"/>
      <c r="GZ38" s="111"/>
      <c r="HA38" s="111"/>
      <c r="HB38" s="111"/>
      <c r="HC38" s="111"/>
      <c r="HD38" s="111"/>
      <c r="HE38" s="111"/>
      <c r="HF38" s="111"/>
      <c r="HG38" s="111"/>
      <c r="HH38" s="111"/>
      <c r="HI38" s="111"/>
      <c r="HJ38" s="111"/>
      <c r="HK38" s="111"/>
      <c r="HL38" s="111"/>
      <c r="HM38" s="111"/>
      <c r="HN38" s="111"/>
      <c r="HO38" s="111"/>
    </row>
    <row r="39" spans="1:223" s="113" customFormat="1" x14ac:dyDescent="0.25">
      <c r="B39" s="159" t="s">
        <v>112</v>
      </c>
      <c r="C39" s="111"/>
      <c r="D39" s="112"/>
      <c r="E39" s="112"/>
      <c r="F39" s="111"/>
      <c r="G39" s="111"/>
      <c r="H39" s="111"/>
      <c r="I39" s="111"/>
      <c r="J39" s="111"/>
      <c r="K39" s="111"/>
      <c r="L39" s="111"/>
      <c r="M39" s="111"/>
      <c r="N39" s="111"/>
      <c r="O39" s="111"/>
      <c r="P39" s="111"/>
      <c r="Q39" s="111"/>
      <c r="R39" s="111"/>
      <c r="S39" s="111"/>
      <c r="T39" s="111"/>
      <c r="U39" s="111"/>
      <c r="V39" s="111"/>
      <c r="W39" s="111"/>
      <c r="X39" s="111"/>
      <c r="Y39" s="111"/>
      <c r="Z39" s="111"/>
      <c r="AA39" s="111"/>
      <c r="AB39" s="111"/>
      <c r="AC39" s="111"/>
      <c r="AD39" s="111"/>
      <c r="AE39" s="111"/>
      <c r="AF39" s="111"/>
      <c r="AG39" s="111"/>
      <c r="AH39" s="111"/>
      <c r="AI39" s="111"/>
      <c r="AJ39" s="111"/>
      <c r="AK39" s="111"/>
      <c r="AL39" s="111"/>
      <c r="AM39" s="111"/>
      <c r="AN39" s="111"/>
      <c r="AO39" s="111"/>
      <c r="AP39" s="111"/>
      <c r="AQ39" s="111"/>
      <c r="AR39" s="111"/>
      <c r="AS39" s="111"/>
      <c r="AT39" s="111"/>
      <c r="AU39" s="111"/>
      <c r="AV39" s="111"/>
      <c r="AW39" s="111"/>
      <c r="AX39" s="111"/>
      <c r="AY39" s="111"/>
      <c r="AZ39" s="111"/>
      <c r="BA39" s="111"/>
      <c r="BB39" s="111"/>
      <c r="BC39" s="111"/>
      <c r="BD39" s="111"/>
      <c r="BE39" s="111"/>
      <c r="BF39" s="111"/>
      <c r="BG39" s="111"/>
      <c r="BH39" s="111"/>
      <c r="BI39" s="111"/>
      <c r="BJ39" s="111"/>
      <c r="BK39" s="111"/>
      <c r="BL39" s="111"/>
      <c r="BM39" s="111"/>
      <c r="BN39" s="111"/>
      <c r="BO39" s="111"/>
      <c r="BP39" s="111"/>
      <c r="BQ39" s="111"/>
      <c r="BR39" s="111"/>
      <c r="BS39" s="111"/>
      <c r="BT39" s="111"/>
      <c r="BU39" s="111"/>
      <c r="BV39" s="111"/>
      <c r="BW39" s="111"/>
      <c r="BX39" s="111"/>
      <c r="BY39" s="111"/>
      <c r="BZ39" s="111"/>
      <c r="CA39" s="111"/>
      <c r="CB39" s="111"/>
      <c r="CC39" s="111"/>
      <c r="CD39" s="111"/>
      <c r="CE39" s="111"/>
      <c r="CF39" s="111"/>
      <c r="CG39" s="111"/>
      <c r="CH39" s="111"/>
      <c r="CI39" s="111"/>
      <c r="CJ39" s="111"/>
      <c r="CK39" s="111"/>
      <c r="CL39" s="111"/>
      <c r="CM39" s="111"/>
      <c r="CN39" s="111"/>
      <c r="CO39" s="111"/>
      <c r="CP39" s="111"/>
      <c r="CQ39" s="111"/>
      <c r="CR39" s="111"/>
      <c r="CS39" s="111"/>
      <c r="CT39" s="111"/>
      <c r="CU39" s="111"/>
      <c r="CV39" s="111"/>
      <c r="CW39" s="111"/>
      <c r="CX39" s="111"/>
      <c r="CY39" s="111"/>
      <c r="CZ39" s="111"/>
      <c r="DA39" s="111"/>
      <c r="DB39" s="111"/>
      <c r="DC39" s="111"/>
      <c r="DD39" s="111"/>
      <c r="DE39" s="111"/>
      <c r="DF39" s="111"/>
      <c r="DG39" s="111"/>
      <c r="DH39" s="111"/>
      <c r="DI39" s="111"/>
      <c r="DJ39" s="111"/>
      <c r="DK39" s="111"/>
      <c r="DL39" s="111"/>
      <c r="DM39" s="111"/>
      <c r="DN39" s="111"/>
      <c r="DO39" s="111"/>
      <c r="DP39" s="111"/>
      <c r="DQ39" s="111"/>
      <c r="DR39" s="111"/>
      <c r="DS39" s="111"/>
      <c r="DT39" s="111"/>
      <c r="DU39" s="111"/>
      <c r="DV39" s="111"/>
      <c r="DW39" s="111"/>
      <c r="DX39" s="111"/>
      <c r="DY39" s="111"/>
      <c r="DZ39" s="111"/>
      <c r="EA39" s="111"/>
      <c r="EB39" s="111"/>
      <c r="EC39" s="111"/>
      <c r="ED39" s="111"/>
      <c r="EE39" s="111"/>
      <c r="EF39" s="111"/>
      <c r="EG39" s="111"/>
      <c r="EH39" s="111"/>
      <c r="EI39" s="111"/>
      <c r="EJ39" s="111"/>
      <c r="EK39" s="111"/>
      <c r="EL39" s="111"/>
      <c r="EM39" s="111"/>
      <c r="EN39" s="111"/>
      <c r="EO39" s="111"/>
      <c r="EP39" s="111"/>
      <c r="EQ39" s="111"/>
      <c r="ER39" s="111"/>
      <c r="ES39" s="111"/>
      <c r="ET39" s="111"/>
      <c r="EU39" s="111"/>
      <c r="EV39" s="111"/>
      <c r="EW39" s="111"/>
      <c r="EX39" s="111"/>
      <c r="EY39" s="111"/>
      <c r="EZ39" s="111"/>
      <c r="FA39" s="111"/>
      <c r="FB39" s="111"/>
      <c r="FC39" s="111"/>
      <c r="FD39" s="111"/>
      <c r="FE39" s="111"/>
      <c r="FF39" s="111"/>
      <c r="FG39" s="111"/>
      <c r="FH39" s="111"/>
      <c r="FI39" s="111"/>
      <c r="FJ39" s="111"/>
      <c r="FK39" s="111"/>
      <c r="FL39" s="111"/>
      <c r="FM39" s="111"/>
      <c r="FN39" s="111"/>
      <c r="FO39" s="111"/>
      <c r="FP39" s="111"/>
      <c r="FQ39" s="111"/>
      <c r="FR39" s="111"/>
      <c r="FS39" s="111"/>
      <c r="FT39" s="111"/>
      <c r="FU39" s="111"/>
      <c r="FV39" s="111"/>
      <c r="FW39" s="111"/>
      <c r="FX39" s="111"/>
      <c r="FY39" s="111"/>
      <c r="FZ39" s="111"/>
      <c r="GA39" s="111"/>
      <c r="GB39" s="111"/>
      <c r="GC39" s="111"/>
      <c r="GD39" s="111"/>
      <c r="GE39" s="111"/>
      <c r="GF39" s="111"/>
      <c r="GG39" s="111"/>
      <c r="GH39" s="111"/>
      <c r="GI39" s="111"/>
      <c r="GJ39" s="111"/>
      <c r="GK39" s="111"/>
      <c r="GL39" s="111"/>
      <c r="GM39" s="111"/>
      <c r="GN39" s="111"/>
      <c r="GO39" s="111"/>
      <c r="GP39" s="111"/>
      <c r="GQ39" s="111"/>
      <c r="GR39" s="111"/>
      <c r="GS39" s="111"/>
      <c r="GT39" s="111"/>
      <c r="GU39" s="111"/>
      <c r="GV39" s="111"/>
      <c r="GW39" s="111"/>
      <c r="GX39" s="111"/>
      <c r="GY39" s="111"/>
      <c r="GZ39" s="111"/>
      <c r="HA39" s="111"/>
      <c r="HB39" s="111"/>
      <c r="HC39" s="111"/>
      <c r="HD39" s="111"/>
      <c r="HE39" s="111"/>
      <c r="HF39" s="111"/>
      <c r="HG39" s="111"/>
      <c r="HH39" s="111"/>
      <c r="HI39" s="111"/>
      <c r="HJ39" s="111"/>
      <c r="HK39" s="111"/>
      <c r="HL39" s="111"/>
      <c r="HM39" s="111"/>
      <c r="HN39" s="111"/>
      <c r="HO39" s="111"/>
    </row>
    <row r="40" spans="1:223" s="113" customFormat="1" x14ac:dyDescent="0.25">
      <c r="B40" s="115" t="s">
        <v>113</v>
      </c>
      <c r="C40" s="111"/>
      <c r="D40" s="112"/>
      <c r="E40" s="112"/>
      <c r="F40" s="111"/>
      <c r="G40" s="111"/>
      <c r="H40" s="111"/>
      <c r="I40" s="111"/>
      <c r="J40" s="111"/>
      <c r="K40" s="111"/>
      <c r="L40" s="111"/>
      <c r="M40" s="111"/>
      <c r="N40" s="111"/>
      <c r="O40" s="111"/>
      <c r="P40" s="111"/>
      <c r="Q40" s="111"/>
      <c r="R40" s="111"/>
      <c r="S40" s="111"/>
      <c r="T40" s="111"/>
      <c r="U40" s="111"/>
      <c r="V40" s="111"/>
      <c r="W40" s="111"/>
      <c r="X40" s="111"/>
      <c r="Y40" s="111"/>
      <c r="Z40" s="111"/>
      <c r="AA40" s="111"/>
      <c r="AB40" s="111"/>
      <c r="AC40" s="111"/>
      <c r="AD40" s="111"/>
      <c r="AE40" s="111"/>
      <c r="AF40" s="111"/>
      <c r="AG40" s="111"/>
      <c r="AH40" s="111"/>
      <c r="AI40" s="111"/>
      <c r="AJ40" s="111"/>
      <c r="AK40" s="111"/>
      <c r="AL40" s="111"/>
      <c r="AM40" s="111"/>
      <c r="AN40" s="111"/>
      <c r="AO40" s="111"/>
      <c r="AP40" s="111"/>
      <c r="AQ40" s="111"/>
      <c r="AR40" s="111"/>
      <c r="AS40" s="111"/>
      <c r="AT40" s="111"/>
      <c r="AU40" s="111"/>
      <c r="AV40" s="111"/>
      <c r="AW40" s="111"/>
      <c r="AX40" s="111"/>
      <c r="AY40" s="111"/>
      <c r="AZ40" s="111"/>
      <c r="BA40" s="111"/>
      <c r="BB40" s="111"/>
      <c r="BC40" s="111"/>
      <c r="BD40" s="111"/>
      <c r="BE40" s="111"/>
      <c r="BF40" s="111"/>
      <c r="BG40" s="111"/>
      <c r="BH40" s="111"/>
      <c r="BI40" s="111"/>
      <c r="BJ40" s="111"/>
      <c r="BK40" s="111"/>
      <c r="BL40" s="111"/>
      <c r="BM40" s="111"/>
      <c r="BN40" s="111"/>
      <c r="BO40" s="111"/>
      <c r="BP40" s="111"/>
      <c r="BQ40" s="111"/>
      <c r="BR40" s="111"/>
      <c r="BS40" s="111"/>
      <c r="BT40" s="111"/>
      <c r="BU40" s="111"/>
      <c r="BV40" s="111"/>
      <c r="BW40" s="111"/>
      <c r="BX40" s="111"/>
      <c r="BY40" s="111"/>
      <c r="BZ40" s="111"/>
      <c r="CA40" s="111"/>
      <c r="CB40" s="111"/>
      <c r="CC40" s="111"/>
      <c r="CD40" s="111"/>
      <c r="CE40" s="111"/>
      <c r="CF40" s="111"/>
      <c r="CG40" s="111"/>
      <c r="CH40" s="111"/>
      <c r="CI40" s="111"/>
      <c r="CJ40" s="111"/>
      <c r="CK40" s="111"/>
      <c r="CL40" s="111"/>
      <c r="CM40" s="111"/>
      <c r="CN40" s="111"/>
      <c r="CO40" s="111"/>
      <c r="CP40" s="111"/>
      <c r="CQ40" s="111"/>
      <c r="CR40" s="111"/>
      <c r="CS40" s="111"/>
      <c r="CT40" s="111"/>
      <c r="CU40" s="111"/>
      <c r="CV40" s="111"/>
      <c r="CW40" s="111"/>
      <c r="CX40" s="111"/>
      <c r="CY40" s="111"/>
      <c r="CZ40" s="111"/>
      <c r="DA40" s="111"/>
      <c r="DB40" s="111"/>
      <c r="DC40" s="111"/>
      <c r="DD40" s="111"/>
      <c r="DE40" s="111"/>
      <c r="DF40" s="111"/>
      <c r="DG40" s="111"/>
      <c r="DH40" s="111"/>
      <c r="DI40" s="111"/>
      <c r="DJ40" s="111"/>
      <c r="DK40" s="111"/>
      <c r="DL40" s="111"/>
      <c r="DM40" s="111"/>
      <c r="DN40" s="111"/>
      <c r="DO40" s="111"/>
      <c r="DP40" s="111"/>
      <c r="DQ40" s="111"/>
      <c r="DR40" s="111"/>
      <c r="DS40" s="111"/>
      <c r="DT40" s="111"/>
      <c r="DU40" s="111"/>
      <c r="DV40" s="111"/>
      <c r="DW40" s="111"/>
      <c r="DX40" s="111"/>
      <c r="DY40" s="111"/>
      <c r="DZ40" s="111"/>
      <c r="EA40" s="111"/>
      <c r="EB40" s="111"/>
      <c r="EC40" s="111"/>
      <c r="ED40" s="111"/>
      <c r="EE40" s="111"/>
      <c r="EF40" s="111"/>
      <c r="EG40" s="111"/>
      <c r="EH40" s="111"/>
      <c r="EI40" s="111"/>
      <c r="EJ40" s="111"/>
      <c r="EK40" s="111"/>
      <c r="EL40" s="111"/>
      <c r="EM40" s="111"/>
      <c r="EN40" s="111"/>
      <c r="EO40" s="111"/>
      <c r="EP40" s="111"/>
      <c r="EQ40" s="111"/>
      <c r="ER40" s="111"/>
      <c r="ES40" s="111"/>
      <c r="ET40" s="111"/>
      <c r="EU40" s="111"/>
      <c r="EV40" s="111"/>
      <c r="EW40" s="111"/>
      <c r="EX40" s="111"/>
      <c r="EY40" s="111"/>
      <c r="EZ40" s="111"/>
      <c r="FA40" s="111"/>
      <c r="FB40" s="111"/>
      <c r="FC40" s="111"/>
      <c r="FD40" s="111"/>
      <c r="FE40" s="111"/>
      <c r="FF40" s="111"/>
      <c r="FG40" s="111"/>
      <c r="FH40" s="111"/>
      <c r="FI40" s="111"/>
      <c r="FJ40" s="111"/>
      <c r="FK40" s="111"/>
      <c r="FL40" s="111"/>
      <c r="FM40" s="111"/>
      <c r="FN40" s="111"/>
      <c r="FO40" s="111"/>
      <c r="FP40" s="111"/>
      <c r="FQ40" s="111"/>
      <c r="FR40" s="111"/>
      <c r="FS40" s="111"/>
      <c r="FT40" s="111"/>
      <c r="FU40" s="111"/>
      <c r="FV40" s="111"/>
      <c r="FW40" s="111"/>
      <c r="FX40" s="111"/>
      <c r="FY40" s="111"/>
      <c r="FZ40" s="111"/>
      <c r="GA40" s="111"/>
      <c r="GB40" s="111"/>
      <c r="GC40" s="111"/>
      <c r="GD40" s="111"/>
      <c r="GE40" s="111"/>
      <c r="GF40" s="111"/>
      <c r="GG40" s="111"/>
      <c r="GH40" s="111"/>
      <c r="GI40" s="111"/>
      <c r="GJ40" s="111"/>
      <c r="GK40" s="111"/>
      <c r="GL40" s="111"/>
      <c r="GM40" s="111"/>
      <c r="GN40" s="111"/>
      <c r="GO40" s="111"/>
      <c r="GP40" s="111"/>
      <c r="GQ40" s="111"/>
      <c r="GR40" s="111"/>
      <c r="GS40" s="111"/>
      <c r="GT40" s="111"/>
      <c r="GU40" s="111"/>
      <c r="GV40" s="111"/>
      <c r="GW40" s="111"/>
      <c r="GX40" s="111"/>
      <c r="GY40" s="111"/>
      <c r="GZ40" s="111"/>
      <c r="HA40" s="111"/>
      <c r="HB40" s="111"/>
      <c r="HC40" s="111"/>
      <c r="HD40" s="111"/>
      <c r="HE40" s="111"/>
      <c r="HF40" s="111"/>
      <c r="HG40" s="111"/>
      <c r="HH40" s="111"/>
      <c r="HI40" s="111"/>
      <c r="HJ40" s="111"/>
      <c r="HK40" s="111"/>
      <c r="HL40" s="111"/>
      <c r="HM40" s="111"/>
      <c r="HN40" s="111"/>
      <c r="HO40" s="111"/>
    </row>
    <row r="41" spans="1:223" s="113" customFormat="1" x14ac:dyDescent="0.25">
      <c r="B41" s="118" t="s">
        <v>114</v>
      </c>
      <c r="C41" s="111"/>
      <c r="D41" s="112"/>
      <c r="E41" s="112"/>
      <c r="F41" s="111"/>
      <c r="G41" s="111"/>
      <c r="H41" s="111"/>
      <c r="I41" s="111"/>
      <c r="J41" s="111"/>
      <c r="K41" s="111"/>
      <c r="L41" s="111"/>
      <c r="M41" s="111"/>
      <c r="N41" s="111"/>
      <c r="O41" s="111"/>
      <c r="P41" s="111"/>
      <c r="Q41" s="111"/>
      <c r="R41" s="111"/>
      <c r="S41" s="111"/>
      <c r="T41" s="111"/>
      <c r="U41" s="111"/>
      <c r="V41" s="111"/>
      <c r="W41" s="111"/>
      <c r="X41" s="111"/>
      <c r="Y41" s="111"/>
      <c r="Z41" s="111"/>
      <c r="AA41" s="111"/>
      <c r="AB41" s="111"/>
      <c r="AC41" s="111"/>
      <c r="AD41" s="111"/>
      <c r="AE41" s="111"/>
      <c r="AF41" s="111"/>
      <c r="AG41" s="111"/>
      <c r="AH41" s="111"/>
      <c r="AI41" s="111"/>
      <c r="AJ41" s="111"/>
      <c r="AK41" s="111"/>
      <c r="AL41" s="111"/>
      <c r="AM41" s="111"/>
      <c r="AN41" s="111"/>
      <c r="AO41" s="111"/>
      <c r="AP41" s="111"/>
      <c r="AQ41" s="111"/>
      <c r="AR41" s="111"/>
      <c r="AS41" s="111"/>
      <c r="AT41" s="111"/>
      <c r="AU41" s="111"/>
      <c r="AV41" s="111"/>
      <c r="AW41" s="111"/>
      <c r="AX41" s="111"/>
      <c r="AY41" s="111"/>
      <c r="AZ41" s="111"/>
      <c r="BA41" s="111"/>
      <c r="BB41" s="111"/>
      <c r="BC41" s="111"/>
      <c r="BD41" s="111"/>
      <c r="BE41" s="111"/>
      <c r="BF41" s="111"/>
      <c r="BG41" s="111"/>
      <c r="BH41" s="111"/>
      <c r="BI41" s="111"/>
      <c r="BJ41" s="111"/>
      <c r="BK41" s="111"/>
      <c r="BL41" s="111"/>
      <c r="BM41" s="111"/>
      <c r="BN41" s="111"/>
      <c r="BO41" s="111"/>
      <c r="BP41" s="111"/>
      <c r="BQ41" s="111"/>
      <c r="BR41" s="111"/>
      <c r="BS41" s="111"/>
      <c r="BT41" s="111"/>
      <c r="BU41" s="111"/>
      <c r="BV41" s="111"/>
      <c r="BW41" s="111"/>
      <c r="BX41" s="111"/>
      <c r="BY41" s="111"/>
      <c r="BZ41" s="111"/>
      <c r="CA41" s="111"/>
      <c r="CB41" s="111"/>
      <c r="CC41" s="111"/>
      <c r="CD41" s="111"/>
      <c r="CE41" s="111"/>
      <c r="CF41" s="111"/>
      <c r="CG41" s="111"/>
      <c r="CH41" s="111"/>
      <c r="CI41" s="111"/>
      <c r="CJ41" s="111"/>
      <c r="CK41" s="111"/>
      <c r="CL41" s="111"/>
      <c r="CM41" s="111"/>
      <c r="CN41" s="111"/>
      <c r="CO41" s="111"/>
      <c r="CP41" s="111"/>
      <c r="CQ41" s="111"/>
      <c r="CR41" s="111"/>
      <c r="CS41" s="111"/>
      <c r="CT41" s="111"/>
      <c r="CU41" s="111"/>
      <c r="CV41" s="111"/>
      <c r="CW41" s="111"/>
      <c r="CX41" s="111"/>
      <c r="CY41" s="111"/>
      <c r="CZ41" s="111"/>
      <c r="DA41" s="111"/>
      <c r="DB41" s="111"/>
      <c r="DC41" s="111"/>
      <c r="DD41" s="111"/>
      <c r="DE41" s="111"/>
      <c r="DF41" s="111"/>
      <c r="DG41" s="111"/>
      <c r="DH41" s="111"/>
      <c r="DI41" s="111"/>
      <c r="DJ41" s="111"/>
      <c r="DK41" s="111"/>
      <c r="DL41" s="111"/>
      <c r="DM41" s="111"/>
      <c r="DN41" s="111"/>
      <c r="DO41" s="111"/>
      <c r="DP41" s="111"/>
      <c r="DQ41" s="111"/>
      <c r="DR41" s="111"/>
      <c r="DS41" s="111"/>
      <c r="DT41" s="111"/>
      <c r="DU41" s="111"/>
      <c r="DV41" s="111"/>
      <c r="DW41" s="111"/>
      <c r="DX41" s="111"/>
      <c r="DY41" s="111"/>
      <c r="DZ41" s="111"/>
      <c r="EA41" s="111"/>
      <c r="EB41" s="111"/>
      <c r="EC41" s="111"/>
      <c r="ED41" s="111"/>
      <c r="EE41" s="111"/>
      <c r="EF41" s="111"/>
      <c r="EG41" s="111"/>
      <c r="EH41" s="111"/>
      <c r="EI41" s="111"/>
      <c r="EJ41" s="111"/>
      <c r="EK41" s="111"/>
      <c r="EL41" s="111"/>
      <c r="EM41" s="111"/>
      <c r="EN41" s="111"/>
      <c r="EO41" s="111"/>
      <c r="EP41" s="111"/>
      <c r="EQ41" s="111"/>
      <c r="ER41" s="111"/>
      <c r="ES41" s="111"/>
      <c r="ET41" s="111"/>
      <c r="EU41" s="111"/>
      <c r="EV41" s="111"/>
      <c r="EW41" s="111"/>
      <c r="EX41" s="111"/>
      <c r="EY41" s="111"/>
      <c r="EZ41" s="111"/>
      <c r="FA41" s="111"/>
      <c r="FB41" s="111"/>
      <c r="FC41" s="111"/>
      <c r="FD41" s="111"/>
      <c r="FE41" s="111"/>
      <c r="FF41" s="111"/>
      <c r="FG41" s="111"/>
      <c r="FH41" s="111"/>
      <c r="FI41" s="111"/>
      <c r="FJ41" s="111"/>
      <c r="FK41" s="111"/>
      <c r="FL41" s="111"/>
      <c r="FM41" s="111"/>
      <c r="FN41" s="111"/>
      <c r="FO41" s="111"/>
      <c r="FP41" s="111"/>
      <c r="FQ41" s="111"/>
      <c r="FR41" s="111"/>
      <c r="FS41" s="111"/>
      <c r="FT41" s="111"/>
      <c r="FU41" s="111"/>
      <c r="FV41" s="111"/>
      <c r="FW41" s="111"/>
      <c r="FX41" s="111"/>
      <c r="FY41" s="111"/>
      <c r="FZ41" s="111"/>
      <c r="GA41" s="111"/>
      <c r="GB41" s="111"/>
      <c r="GC41" s="111"/>
      <c r="GD41" s="111"/>
      <c r="GE41" s="111"/>
      <c r="GF41" s="111"/>
      <c r="GG41" s="111"/>
      <c r="GH41" s="111"/>
      <c r="GI41" s="111"/>
      <c r="GJ41" s="111"/>
      <c r="GK41" s="111"/>
      <c r="GL41" s="111"/>
      <c r="GM41" s="111"/>
      <c r="GN41" s="111"/>
      <c r="GO41" s="111"/>
      <c r="GP41" s="111"/>
      <c r="GQ41" s="111"/>
      <c r="GR41" s="111"/>
      <c r="GS41" s="111"/>
      <c r="GT41" s="111"/>
      <c r="GU41" s="111"/>
      <c r="GV41" s="111"/>
      <c r="GW41" s="111"/>
      <c r="GX41" s="111"/>
      <c r="GY41" s="111"/>
      <c r="GZ41" s="111"/>
      <c r="HA41" s="111"/>
      <c r="HB41" s="111"/>
      <c r="HC41" s="111"/>
      <c r="HD41" s="111"/>
      <c r="HE41" s="111"/>
      <c r="HF41" s="111"/>
      <c r="HG41" s="111"/>
      <c r="HH41" s="111"/>
      <c r="HI41" s="111"/>
      <c r="HJ41" s="111"/>
      <c r="HK41" s="111"/>
      <c r="HL41" s="111"/>
      <c r="HM41" s="111"/>
      <c r="HN41" s="111"/>
      <c r="HO41" s="111"/>
    </row>
    <row r="42" spans="1:223" s="113" customFormat="1" x14ac:dyDescent="0.25">
      <c r="B42" s="117"/>
      <c r="C42" s="111"/>
      <c r="D42" s="112"/>
      <c r="E42" s="112"/>
      <c r="F42" s="111"/>
      <c r="G42" s="111"/>
      <c r="H42" s="111"/>
      <c r="I42" s="111"/>
      <c r="J42" s="111"/>
      <c r="K42" s="111"/>
      <c r="L42" s="111"/>
      <c r="M42" s="111"/>
      <c r="N42" s="111"/>
      <c r="O42" s="111"/>
      <c r="P42" s="111"/>
      <c r="Q42" s="111"/>
      <c r="R42" s="111"/>
      <c r="S42" s="111"/>
      <c r="T42" s="111"/>
      <c r="U42" s="111"/>
      <c r="V42" s="111"/>
      <c r="W42" s="111"/>
      <c r="X42" s="111"/>
      <c r="Y42" s="111"/>
      <c r="Z42" s="111"/>
      <c r="AA42" s="111"/>
      <c r="AB42" s="111"/>
      <c r="AC42" s="111"/>
      <c r="AD42" s="111"/>
      <c r="AE42" s="111"/>
      <c r="AF42" s="111"/>
      <c r="AG42" s="111"/>
      <c r="AH42" s="111"/>
      <c r="AI42" s="111"/>
      <c r="AJ42" s="111"/>
      <c r="AK42" s="111"/>
      <c r="AL42" s="111"/>
      <c r="AM42" s="111"/>
      <c r="AN42" s="111"/>
      <c r="AO42" s="111"/>
      <c r="AP42" s="111"/>
      <c r="AQ42" s="111"/>
      <c r="AR42" s="111"/>
      <c r="AS42" s="111"/>
      <c r="AT42" s="111"/>
      <c r="AU42" s="111"/>
      <c r="AV42" s="111"/>
      <c r="AW42" s="111"/>
      <c r="AX42" s="111"/>
      <c r="AY42" s="111"/>
      <c r="AZ42" s="111"/>
      <c r="BA42" s="111"/>
      <c r="BB42" s="111"/>
      <c r="BC42" s="111"/>
      <c r="BD42" s="111"/>
      <c r="BE42" s="111"/>
      <c r="BF42" s="111"/>
      <c r="BG42" s="111"/>
      <c r="BH42" s="111"/>
      <c r="BI42" s="111"/>
      <c r="BJ42" s="111"/>
      <c r="BK42" s="111"/>
      <c r="BL42" s="111"/>
      <c r="BM42" s="111"/>
      <c r="BN42" s="111"/>
      <c r="BO42" s="111"/>
      <c r="BP42" s="111"/>
      <c r="BQ42" s="111"/>
      <c r="BR42" s="111"/>
      <c r="BS42" s="111"/>
      <c r="BT42" s="111"/>
      <c r="BU42" s="111"/>
      <c r="BV42" s="111"/>
      <c r="BW42" s="111"/>
      <c r="BX42" s="111"/>
      <c r="BY42" s="111"/>
      <c r="BZ42" s="111"/>
      <c r="CA42" s="111"/>
      <c r="CB42" s="111"/>
      <c r="CC42" s="111"/>
      <c r="CD42" s="111"/>
      <c r="CE42" s="111"/>
      <c r="CF42" s="111"/>
      <c r="CG42" s="111"/>
      <c r="CH42" s="111"/>
      <c r="CI42" s="111"/>
      <c r="CJ42" s="111"/>
      <c r="CK42" s="111"/>
      <c r="CL42" s="111"/>
      <c r="CM42" s="111"/>
      <c r="CN42" s="111"/>
      <c r="CO42" s="111"/>
      <c r="CP42" s="111"/>
      <c r="CQ42" s="111"/>
      <c r="CR42" s="111"/>
      <c r="CS42" s="111"/>
      <c r="CT42" s="111"/>
      <c r="CU42" s="111"/>
      <c r="CV42" s="111"/>
      <c r="CW42" s="111"/>
      <c r="CX42" s="111"/>
      <c r="CY42" s="111"/>
      <c r="CZ42" s="111"/>
      <c r="DA42" s="111"/>
      <c r="DB42" s="111"/>
      <c r="DC42" s="111"/>
      <c r="DD42" s="111"/>
      <c r="DE42" s="111"/>
      <c r="DF42" s="111"/>
      <c r="DG42" s="111"/>
      <c r="DH42" s="111"/>
      <c r="DI42" s="111"/>
      <c r="DJ42" s="111"/>
      <c r="DK42" s="111"/>
      <c r="DL42" s="111"/>
      <c r="DM42" s="111"/>
      <c r="DN42" s="111"/>
      <c r="DO42" s="111"/>
      <c r="DP42" s="111"/>
      <c r="DQ42" s="111"/>
      <c r="DR42" s="111"/>
      <c r="DS42" s="111"/>
      <c r="DT42" s="111"/>
      <c r="DU42" s="111"/>
      <c r="DV42" s="111"/>
      <c r="DW42" s="111"/>
      <c r="DX42" s="111"/>
      <c r="DY42" s="111"/>
      <c r="DZ42" s="111"/>
      <c r="EA42" s="111"/>
      <c r="EB42" s="111"/>
      <c r="EC42" s="111"/>
      <c r="ED42" s="111"/>
      <c r="EE42" s="111"/>
      <c r="EF42" s="111"/>
      <c r="EG42" s="111"/>
      <c r="EH42" s="111"/>
      <c r="EI42" s="111"/>
      <c r="EJ42" s="111"/>
      <c r="EK42" s="111"/>
      <c r="EL42" s="111"/>
      <c r="EM42" s="111"/>
      <c r="EN42" s="111"/>
      <c r="EO42" s="111"/>
      <c r="EP42" s="111"/>
      <c r="EQ42" s="111"/>
      <c r="ER42" s="111"/>
      <c r="ES42" s="111"/>
      <c r="ET42" s="111"/>
      <c r="EU42" s="111"/>
      <c r="EV42" s="111"/>
      <c r="EW42" s="111"/>
      <c r="EX42" s="111"/>
      <c r="EY42" s="111"/>
      <c r="EZ42" s="111"/>
      <c r="FA42" s="111"/>
      <c r="FB42" s="111"/>
      <c r="FC42" s="111"/>
      <c r="FD42" s="111"/>
      <c r="FE42" s="111"/>
      <c r="FF42" s="111"/>
      <c r="FG42" s="111"/>
      <c r="FH42" s="111"/>
      <c r="FI42" s="111"/>
      <c r="FJ42" s="111"/>
      <c r="FK42" s="111"/>
      <c r="FL42" s="111"/>
      <c r="FM42" s="111"/>
      <c r="FN42" s="111"/>
      <c r="FO42" s="111"/>
      <c r="FP42" s="111"/>
      <c r="FQ42" s="111"/>
      <c r="FR42" s="111"/>
      <c r="FS42" s="111"/>
      <c r="FT42" s="111"/>
      <c r="FU42" s="111"/>
      <c r="FV42" s="111"/>
      <c r="FW42" s="111"/>
      <c r="FX42" s="111"/>
      <c r="FY42" s="111"/>
      <c r="FZ42" s="111"/>
      <c r="GA42" s="111"/>
      <c r="GB42" s="111"/>
      <c r="GC42" s="111"/>
      <c r="GD42" s="111"/>
      <c r="GE42" s="111"/>
      <c r="GF42" s="111"/>
      <c r="GG42" s="111"/>
      <c r="GH42" s="111"/>
      <c r="GI42" s="111"/>
      <c r="GJ42" s="111"/>
      <c r="GK42" s="111"/>
      <c r="GL42" s="111"/>
      <c r="GM42" s="111"/>
      <c r="GN42" s="111"/>
      <c r="GO42" s="111"/>
      <c r="GP42" s="111"/>
      <c r="GQ42" s="111"/>
      <c r="GR42" s="111"/>
      <c r="GS42" s="111"/>
      <c r="GT42" s="111"/>
      <c r="GU42" s="111"/>
      <c r="GV42" s="111"/>
      <c r="GW42" s="111"/>
      <c r="GX42" s="111"/>
      <c r="GY42" s="111"/>
      <c r="GZ42" s="111"/>
      <c r="HA42" s="111"/>
      <c r="HB42" s="111"/>
      <c r="HC42" s="111"/>
      <c r="HD42" s="111"/>
      <c r="HE42" s="111"/>
      <c r="HF42" s="111"/>
      <c r="HG42" s="111"/>
      <c r="HH42" s="111"/>
      <c r="HI42" s="111"/>
      <c r="HJ42" s="111"/>
      <c r="HK42" s="111"/>
      <c r="HL42" s="111"/>
      <c r="HM42" s="111"/>
      <c r="HN42" s="111"/>
      <c r="HO42" s="111"/>
    </row>
    <row r="43" spans="1:223" s="113" customFormat="1" x14ac:dyDescent="0.25">
      <c r="B43" s="118"/>
      <c r="C43" s="111"/>
      <c r="D43" s="112"/>
      <c r="E43" s="112"/>
      <c r="F43" s="111"/>
      <c r="G43" s="111"/>
      <c r="H43" s="111"/>
      <c r="I43" s="111"/>
      <c r="J43" s="111"/>
      <c r="K43" s="111"/>
      <c r="L43" s="111"/>
      <c r="M43" s="111"/>
      <c r="N43" s="111"/>
      <c r="O43" s="111"/>
      <c r="P43" s="111"/>
      <c r="Q43" s="111"/>
      <c r="R43" s="111"/>
      <c r="S43" s="111"/>
      <c r="T43" s="111"/>
      <c r="U43" s="111"/>
      <c r="V43" s="111"/>
      <c r="W43" s="111"/>
      <c r="X43" s="111"/>
      <c r="Y43" s="111"/>
      <c r="Z43" s="111"/>
      <c r="AA43" s="111"/>
      <c r="AB43" s="111"/>
      <c r="AC43" s="111"/>
      <c r="AD43" s="111"/>
      <c r="AE43" s="111"/>
      <c r="AF43" s="111"/>
      <c r="AG43" s="111"/>
      <c r="AH43" s="111"/>
      <c r="AI43" s="111"/>
      <c r="AJ43" s="111"/>
      <c r="AK43" s="111"/>
      <c r="AL43" s="111"/>
      <c r="AM43" s="111"/>
      <c r="AN43" s="111"/>
      <c r="AO43" s="111"/>
      <c r="AP43" s="111"/>
      <c r="AQ43" s="111"/>
      <c r="AR43" s="111"/>
      <c r="AS43" s="111"/>
      <c r="AT43" s="111"/>
      <c r="AU43" s="111"/>
      <c r="AV43" s="111"/>
      <c r="AW43" s="111"/>
      <c r="AX43" s="111"/>
      <c r="AY43" s="111"/>
      <c r="AZ43" s="111"/>
      <c r="BA43" s="111"/>
      <c r="BB43" s="111"/>
      <c r="BC43" s="111"/>
      <c r="BD43" s="111"/>
      <c r="BE43" s="111"/>
      <c r="BF43" s="111"/>
      <c r="BG43" s="111"/>
      <c r="BH43" s="111"/>
      <c r="BI43" s="111"/>
      <c r="BJ43" s="111"/>
      <c r="BK43" s="111"/>
      <c r="BL43" s="111"/>
      <c r="BM43" s="111"/>
      <c r="BN43" s="111"/>
      <c r="BO43" s="111"/>
      <c r="BP43" s="111"/>
      <c r="BQ43" s="111"/>
      <c r="BR43" s="111"/>
      <c r="BS43" s="111"/>
      <c r="BT43" s="111"/>
      <c r="BU43" s="111"/>
      <c r="BV43" s="111"/>
      <c r="BW43" s="111"/>
      <c r="BX43" s="111"/>
      <c r="BY43" s="111"/>
      <c r="BZ43" s="111"/>
      <c r="CA43" s="111"/>
      <c r="CB43" s="111"/>
      <c r="CC43" s="111"/>
      <c r="CD43" s="111"/>
      <c r="CE43" s="111"/>
      <c r="CF43" s="111"/>
      <c r="CG43" s="111"/>
      <c r="CH43" s="111"/>
      <c r="CI43" s="111"/>
      <c r="CJ43" s="111"/>
      <c r="CK43" s="111"/>
      <c r="CL43" s="111"/>
      <c r="CM43" s="111"/>
      <c r="CN43" s="111"/>
      <c r="CO43" s="111"/>
      <c r="CP43" s="111"/>
      <c r="CQ43" s="111"/>
      <c r="CR43" s="111"/>
      <c r="CS43" s="111"/>
      <c r="CT43" s="111"/>
      <c r="CU43" s="111"/>
      <c r="CV43" s="111"/>
      <c r="CW43" s="111"/>
      <c r="CX43" s="111"/>
      <c r="CY43" s="111"/>
      <c r="CZ43" s="111"/>
      <c r="DA43" s="111"/>
      <c r="DB43" s="111"/>
      <c r="DC43" s="111"/>
      <c r="DD43" s="111"/>
      <c r="DE43" s="111"/>
      <c r="DF43" s="111"/>
      <c r="DG43" s="111"/>
      <c r="DH43" s="111"/>
      <c r="DI43" s="111"/>
      <c r="DJ43" s="111"/>
      <c r="DK43" s="111"/>
      <c r="DL43" s="111"/>
      <c r="DM43" s="111"/>
      <c r="DN43" s="111"/>
      <c r="DO43" s="111"/>
      <c r="DP43" s="111"/>
      <c r="DQ43" s="111"/>
      <c r="DR43" s="111"/>
      <c r="DS43" s="111"/>
      <c r="DT43" s="111"/>
      <c r="DU43" s="111"/>
      <c r="DV43" s="111"/>
      <c r="DW43" s="111"/>
      <c r="DX43" s="111"/>
      <c r="DY43" s="111"/>
      <c r="DZ43" s="111"/>
      <c r="EA43" s="111"/>
      <c r="EB43" s="111"/>
      <c r="EC43" s="111"/>
      <c r="ED43" s="111"/>
      <c r="EE43" s="111"/>
      <c r="EF43" s="111"/>
      <c r="EG43" s="111"/>
      <c r="EH43" s="111"/>
      <c r="EI43" s="111"/>
      <c r="EJ43" s="111"/>
      <c r="EK43" s="111"/>
      <c r="EL43" s="111"/>
      <c r="EM43" s="111"/>
      <c r="EN43" s="111"/>
      <c r="EO43" s="111"/>
      <c r="EP43" s="111"/>
      <c r="EQ43" s="111"/>
      <c r="ER43" s="111"/>
      <c r="ES43" s="111"/>
      <c r="ET43" s="111"/>
      <c r="EU43" s="111"/>
      <c r="EV43" s="111"/>
      <c r="EW43" s="111"/>
      <c r="EX43" s="111"/>
      <c r="EY43" s="111"/>
      <c r="EZ43" s="111"/>
      <c r="FA43" s="111"/>
      <c r="FB43" s="111"/>
      <c r="FC43" s="111"/>
      <c r="FD43" s="111"/>
      <c r="FE43" s="111"/>
      <c r="FF43" s="111"/>
      <c r="FG43" s="111"/>
      <c r="FH43" s="111"/>
      <c r="FI43" s="111"/>
      <c r="FJ43" s="111"/>
      <c r="FK43" s="111"/>
      <c r="FL43" s="111"/>
      <c r="FM43" s="111"/>
      <c r="FN43" s="111"/>
      <c r="FO43" s="111"/>
      <c r="FP43" s="111"/>
      <c r="FQ43" s="111"/>
      <c r="FR43" s="111"/>
      <c r="FS43" s="111"/>
      <c r="FT43" s="111"/>
      <c r="FU43" s="111"/>
      <c r="FV43" s="111"/>
      <c r="FW43" s="111"/>
      <c r="FX43" s="111"/>
      <c r="FY43" s="111"/>
      <c r="FZ43" s="111"/>
      <c r="GA43" s="111"/>
      <c r="GB43" s="111"/>
      <c r="GC43" s="111"/>
      <c r="GD43" s="111"/>
      <c r="GE43" s="111"/>
      <c r="GF43" s="111"/>
      <c r="GG43" s="111"/>
      <c r="GH43" s="111"/>
      <c r="GI43" s="111"/>
      <c r="GJ43" s="111"/>
      <c r="GK43" s="111"/>
      <c r="GL43" s="111"/>
      <c r="GM43" s="111"/>
      <c r="GN43" s="111"/>
      <c r="GO43" s="111"/>
      <c r="GP43" s="111"/>
      <c r="GQ43" s="111"/>
      <c r="GR43" s="111"/>
      <c r="GS43" s="111"/>
      <c r="GT43" s="111"/>
      <c r="GU43" s="111"/>
      <c r="GV43" s="111"/>
      <c r="GW43" s="111"/>
      <c r="GX43" s="111"/>
      <c r="GY43" s="111"/>
      <c r="GZ43" s="111"/>
      <c r="HA43" s="111"/>
      <c r="HB43" s="111"/>
      <c r="HC43" s="111"/>
      <c r="HD43" s="111"/>
      <c r="HE43" s="111"/>
      <c r="HF43" s="111"/>
      <c r="HG43" s="111"/>
      <c r="HH43" s="111"/>
      <c r="HI43" s="111"/>
      <c r="HJ43" s="111"/>
      <c r="HK43" s="111"/>
      <c r="HL43" s="111"/>
      <c r="HM43" s="111"/>
      <c r="HN43" s="111"/>
      <c r="HO43" s="111"/>
    </row>
    <row r="44" spans="1:223" s="113" customFormat="1" x14ac:dyDescent="0.25">
      <c r="B44" s="116"/>
      <c r="C44" s="111"/>
      <c r="D44" s="112"/>
      <c r="E44" s="112"/>
      <c r="F44" s="111"/>
      <c r="G44" s="111"/>
      <c r="H44" s="111"/>
      <c r="I44" s="111"/>
      <c r="J44" s="111"/>
      <c r="K44" s="111"/>
      <c r="L44" s="111"/>
      <c r="M44" s="111"/>
      <c r="N44" s="111"/>
      <c r="O44" s="111"/>
      <c r="P44" s="111"/>
      <c r="Q44" s="111"/>
      <c r="R44" s="111"/>
      <c r="S44" s="111"/>
      <c r="T44" s="111"/>
      <c r="U44" s="111"/>
      <c r="V44" s="111"/>
      <c r="W44" s="111"/>
      <c r="X44" s="111"/>
      <c r="Y44" s="111"/>
      <c r="Z44" s="111"/>
      <c r="AA44" s="111"/>
      <c r="AB44" s="111"/>
      <c r="AC44" s="111"/>
      <c r="AD44" s="111"/>
      <c r="AE44" s="111"/>
      <c r="AF44" s="111"/>
      <c r="AG44" s="111"/>
      <c r="AH44" s="111"/>
      <c r="AI44" s="111"/>
      <c r="AJ44" s="111"/>
      <c r="AK44" s="111"/>
      <c r="AL44" s="111"/>
      <c r="AM44" s="111"/>
      <c r="AN44" s="111"/>
      <c r="AO44" s="111"/>
      <c r="AP44" s="111"/>
      <c r="AQ44" s="111"/>
      <c r="AR44" s="111"/>
      <c r="AS44" s="111"/>
      <c r="AT44" s="111"/>
      <c r="AU44" s="111"/>
      <c r="AV44" s="111"/>
      <c r="AW44" s="111"/>
      <c r="AX44" s="111"/>
      <c r="AY44" s="111"/>
      <c r="AZ44" s="111"/>
      <c r="BA44" s="111"/>
      <c r="BB44" s="111"/>
      <c r="BC44" s="111"/>
      <c r="BD44" s="111"/>
      <c r="BE44" s="111"/>
      <c r="BF44" s="111"/>
      <c r="BG44" s="111"/>
      <c r="BH44" s="111"/>
      <c r="BI44" s="111"/>
      <c r="BJ44" s="111"/>
      <c r="BK44" s="111"/>
      <c r="BL44" s="111"/>
      <c r="BM44" s="111"/>
      <c r="BN44" s="111"/>
      <c r="BO44" s="111"/>
      <c r="BP44" s="111"/>
      <c r="BQ44" s="111"/>
      <c r="BR44" s="111"/>
      <c r="BS44" s="111"/>
      <c r="BT44" s="111"/>
      <c r="BU44" s="111"/>
      <c r="BV44" s="111"/>
      <c r="BW44" s="111"/>
      <c r="BX44" s="111"/>
      <c r="BY44" s="111"/>
      <c r="BZ44" s="111"/>
      <c r="CA44" s="111"/>
      <c r="CB44" s="111"/>
      <c r="CC44" s="111"/>
      <c r="CD44" s="111"/>
      <c r="CE44" s="111"/>
      <c r="CF44" s="111"/>
      <c r="CG44" s="111"/>
      <c r="CH44" s="111"/>
      <c r="CI44" s="111"/>
      <c r="CJ44" s="111"/>
      <c r="CK44" s="111"/>
      <c r="CL44" s="111"/>
      <c r="CM44" s="111"/>
      <c r="CN44" s="111"/>
      <c r="CO44" s="111"/>
      <c r="CP44" s="111"/>
      <c r="CQ44" s="111"/>
      <c r="CR44" s="111"/>
      <c r="CS44" s="111"/>
      <c r="CT44" s="111"/>
      <c r="CU44" s="111"/>
      <c r="CV44" s="111"/>
      <c r="CW44" s="111"/>
      <c r="CX44" s="111"/>
      <c r="CY44" s="111"/>
      <c r="CZ44" s="111"/>
      <c r="DA44" s="111"/>
      <c r="DB44" s="111"/>
      <c r="DC44" s="111"/>
      <c r="DD44" s="111"/>
      <c r="DE44" s="111"/>
      <c r="DF44" s="111"/>
      <c r="DG44" s="111"/>
      <c r="DH44" s="111"/>
      <c r="DI44" s="111"/>
      <c r="DJ44" s="111"/>
      <c r="DK44" s="111"/>
      <c r="DL44" s="111"/>
      <c r="DM44" s="111"/>
      <c r="DN44" s="111"/>
      <c r="DO44" s="111"/>
      <c r="DP44" s="111"/>
      <c r="DQ44" s="111"/>
      <c r="DR44" s="111"/>
      <c r="DS44" s="111"/>
      <c r="DT44" s="111"/>
      <c r="DU44" s="111"/>
      <c r="DV44" s="111"/>
      <c r="DW44" s="111"/>
      <c r="DX44" s="111"/>
      <c r="DY44" s="111"/>
      <c r="DZ44" s="111"/>
      <c r="EA44" s="111"/>
      <c r="EB44" s="111"/>
      <c r="EC44" s="111"/>
      <c r="ED44" s="111"/>
      <c r="EE44" s="111"/>
      <c r="EF44" s="111"/>
      <c r="EG44" s="111"/>
      <c r="EH44" s="111"/>
      <c r="EI44" s="111"/>
      <c r="EJ44" s="111"/>
      <c r="EK44" s="111"/>
      <c r="EL44" s="111"/>
      <c r="EM44" s="111"/>
      <c r="EN44" s="111"/>
      <c r="EO44" s="111"/>
      <c r="EP44" s="111"/>
      <c r="EQ44" s="111"/>
      <c r="ER44" s="111"/>
      <c r="ES44" s="111"/>
      <c r="ET44" s="111"/>
      <c r="EU44" s="111"/>
      <c r="EV44" s="111"/>
      <c r="EW44" s="111"/>
      <c r="EX44" s="111"/>
      <c r="EY44" s="111"/>
      <c r="EZ44" s="111"/>
      <c r="FA44" s="111"/>
      <c r="FB44" s="111"/>
      <c r="FC44" s="111"/>
      <c r="FD44" s="111"/>
      <c r="FE44" s="111"/>
      <c r="FF44" s="111"/>
      <c r="FG44" s="111"/>
      <c r="FH44" s="111"/>
      <c r="FI44" s="111"/>
      <c r="FJ44" s="111"/>
      <c r="FK44" s="111"/>
      <c r="FL44" s="111"/>
      <c r="FM44" s="111"/>
      <c r="FN44" s="111"/>
      <c r="FO44" s="111"/>
      <c r="FP44" s="111"/>
      <c r="FQ44" s="111"/>
      <c r="FR44" s="111"/>
      <c r="FS44" s="111"/>
      <c r="FT44" s="111"/>
      <c r="FU44" s="111"/>
      <c r="FV44" s="111"/>
      <c r="FW44" s="111"/>
      <c r="FX44" s="111"/>
      <c r="FY44" s="111"/>
      <c r="FZ44" s="111"/>
      <c r="GA44" s="111"/>
      <c r="GB44" s="111"/>
      <c r="GC44" s="111"/>
      <c r="GD44" s="111"/>
      <c r="GE44" s="111"/>
      <c r="GF44" s="111"/>
      <c r="GG44" s="111"/>
      <c r="GH44" s="111"/>
      <c r="GI44" s="111"/>
      <c r="GJ44" s="111"/>
      <c r="GK44" s="111"/>
      <c r="GL44" s="111"/>
      <c r="GM44" s="111"/>
      <c r="GN44" s="111"/>
      <c r="GO44" s="111"/>
      <c r="GP44" s="111"/>
      <c r="GQ44" s="111"/>
      <c r="GR44" s="111"/>
      <c r="GS44" s="111"/>
      <c r="GT44" s="111"/>
      <c r="GU44" s="111"/>
      <c r="GV44" s="111"/>
      <c r="GW44" s="111"/>
      <c r="GX44" s="111"/>
      <c r="GY44" s="111"/>
      <c r="GZ44" s="111"/>
      <c r="HA44" s="111"/>
      <c r="HB44" s="111"/>
      <c r="HC44" s="111"/>
      <c r="HD44" s="111"/>
      <c r="HE44" s="111"/>
      <c r="HF44" s="111"/>
      <c r="HG44" s="111"/>
      <c r="HH44" s="111"/>
      <c r="HI44" s="111"/>
      <c r="HJ44" s="111"/>
      <c r="HK44" s="111"/>
      <c r="HL44" s="111"/>
      <c r="HM44" s="111"/>
      <c r="HN44" s="111"/>
      <c r="HO44" s="111"/>
    </row>
    <row r="45" spans="1:223" s="113" customFormat="1" x14ac:dyDescent="0.25">
      <c r="B45" s="117"/>
      <c r="C45" s="111"/>
      <c r="D45" s="112"/>
      <c r="E45" s="112"/>
      <c r="F45" s="111"/>
      <c r="G45" s="111"/>
      <c r="H45" s="111"/>
      <c r="I45" s="111"/>
      <c r="J45" s="111"/>
      <c r="K45" s="111"/>
      <c r="L45" s="111"/>
      <c r="M45" s="111"/>
      <c r="N45" s="111"/>
      <c r="O45" s="111"/>
      <c r="P45" s="111"/>
      <c r="Q45" s="111"/>
      <c r="R45" s="111"/>
      <c r="S45" s="111"/>
      <c r="T45" s="111"/>
      <c r="U45" s="111"/>
      <c r="V45" s="111"/>
      <c r="W45" s="111"/>
      <c r="X45" s="111"/>
      <c r="Y45" s="111"/>
      <c r="Z45" s="111"/>
      <c r="AA45" s="111"/>
      <c r="AB45" s="111"/>
      <c r="AC45" s="111"/>
      <c r="AD45" s="111"/>
      <c r="AE45" s="111"/>
      <c r="AF45" s="111"/>
      <c r="AG45" s="111"/>
      <c r="AH45" s="111"/>
      <c r="AI45" s="111"/>
      <c r="AJ45" s="111"/>
      <c r="AK45" s="111"/>
      <c r="AL45" s="111"/>
      <c r="AM45" s="111"/>
      <c r="AN45" s="111"/>
      <c r="AO45" s="111"/>
      <c r="AP45" s="111"/>
      <c r="AQ45" s="111"/>
      <c r="AR45" s="111"/>
      <c r="AS45" s="111"/>
      <c r="AT45" s="111"/>
      <c r="AU45" s="111"/>
      <c r="AV45" s="111"/>
      <c r="AW45" s="111"/>
      <c r="AX45" s="111"/>
      <c r="AY45" s="111"/>
      <c r="AZ45" s="111"/>
      <c r="BA45" s="111"/>
      <c r="BB45" s="111"/>
      <c r="BC45" s="111"/>
      <c r="BD45" s="111"/>
      <c r="BE45" s="111"/>
      <c r="BF45" s="111"/>
      <c r="BG45" s="111"/>
      <c r="BH45" s="111"/>
      <c r="BI45" s="111"/>
      <c r="BJ45" s="111"/>
      <c r="BK45" s="111"/>
      <c r="BL45" s="111"/>
      <c r="BM45" s="111"/>
      <c r="BN45" s="111"/>
      <c r="BO45" s="111"/>
      <c r="BP45" s="111"/>
      <c r="BQ45" s="111"/>
      <c r="BR45" s="111"/>
      <c r="BS45" s="111"/>
      <c r="BT45" s="111"/>
      <c r="BU45" s="111"/>
      <c r="BV45" s="111"/>
      <c r="BW45" s="111"/>
      <c r="BX45" s="111"/>
      <c r="BY45" s="111"/>
      <c r="BZ45" s="111"/>
      <c r="CA45" s="111"/>
      <c r="CB45" s="111"/>
      <c r="CC45" s="111"/>
      <c r="CD45" s="111"/>
      <c r="CE45" s="111"/>
      <c r="CF45" s="111"/>
      <c r="CG45" s="111"/>
      <c r="CH45" s="111"/>
      <c r="CI45" s="111"/>
      <c r="CJ45" s="111"/>
      <c r="CK45" s="111"/>
      <c r="CL45" s="111"/>
      <c r="CM45" s="111"/>
      <c r="CN45" s="111"/>
      <c r="CO45" s="111"/>
      <c r="CP45" s="111"/>
      <c r="CQ45" s="111"/>
      <c r="CR45" s="111"/>
      <c r="CS45" s="111"/>
      <c r="CT45" s="111"/>
      <c r="CU45" s="111"/>
      <c r="CV45" s="111"/>
      <c r="CW45" s="111"/>
      <c r="CX45" s="111"/>
      <c r="CY45" s="111"/>
      <c r="CZ45" s="111"/>
      <c r="DA45" s="111"/>
      <c r="DB45" s="111"/>
      <c r="DC45" s="111"/>
      <c r="DD45" s="111"/>
      <c r="DE45" s="111"/>
      <c r="DF45" s="111"/>
      <c r="DG45" s="111"/>
      <c r="DH45" s="111"/>
      <c r="DI45" s="111"/>
      <c r="DJ45" s="111"/>
      <c r="DK45" s="111"/>
      <c r="DL45" s="111"/>
      <c r="DM45" s="111"/>
      <c r="DN45" s="111"/>
      <c r="DO45" s="111"/>
      <c r="DP45" s="111"/>
      <c r="DQ45" s="111"/>
      <c r="DR45" s="111"/>
      <c r="DS45" s="111"/>
      <c r="DT45" s="111"/>
      <c r="DU45" s="111"/>
      <c r="DV45" s="111"/>
      <c r="DW45" s="111"/>
      <c r="DX45" s="111"/>
      <c r="DY45" s="111"/>
      <c r="DZ45" s="111"/>
      <c r="EA45" s="111"/>
      <c r="EB45" s="111"/>
      <c r="EC45" s="111"/>
      <c r="ED45" s="111"/>
      <c r="EE45" s="111"/>
      <c r="EF45" s="111"/>
      <c r="EG45" s="111"/>
      <c r="EH45" s="111"/>
      <c r="EI45" s="111"/>
      <c r="EJ45" s="111"/>
      <c r="EK45" s="111"/>
      <c r="EL45" s="111"/>
      <c r="EM45" s="111"/>
      <c r="EN45" s="111"/>
      <c r="EO45" s="111"/>
      <c r="EP45" s="111"/>
      <c r="EQ45" s="111"/>
      <c r="ER45" s="111"/>
      <c r="ES45" s="111"/>
      <c r="ET45" s="111"/>
      <c r="EU45" s="111"/>
      <c r="EV45" s="111"/>
      <c r="EW45" s="111"/>
      <c r="EX45" s="111"/>
      <c r="EY45" s="111"/>
      <c r="EZ45" s="111"/>
      <c r="FA45" s="111"/>
      <c r="FB45" s="111"/>
      <c r="FC45" s="111"/>
      <c r="FD45" s="111"/>
      <c r="FE45" s="111"/>
      <c r="FF45" s="111"/>
      <c r="FG45" s="111"/>
      <c r="FH45" s="111"/>
      <c r="FI45" s="111"/>
      <c r="FJ45" s="111"/>
      <c r="FK45" s="111"/>
      <c r="FL45" s="111"/>
      <c r="FM45" s="111"/>
      <c r="FN45" s="111"/>
      <c r="FO45" s="111"/>
      <c r="FP45" s="111"/>
      <c r="FQ45" s="111"/>
      <c r="FR45" s="111"/>
      <c r="FS45" s="111"/>
      <c r="FT45" s="111"/>
      <c r="FU45" s="111"/>
      <c r="FV45" s="111"/>
      <c r="FW45" s="111"/>
      <c r="FX45" s="111"/>
      <c r="FY45" s="111"/>
      <c r="FZ45" s="111"/>
      <c r="GA45" s="111"/>
      <c r="GB45" s="111"/>
      <c r="GC45" s="111"/>
      <c r="GD45" s="111"/>
      <c r="GE45" s="111"/>
      <c r="GF45" s="111"/>
      <c r="GG45" s="111"/>
      <c r="GH45" s="111"/>
      <c r="GI45" s="111"/>
      <c r="GJ45" s="111"/>
      <c r="GK45" s="111"/>
      <c r="GL45" s="111"/>
      <c r="GM45" s="111"/>
      <c r="GN45" s="111"/>
      <c r="GO45" s="111"/>
      <c r="GP45" s="111"/>
      <c r="GQ45" s="111"/>
      <c r="GR45" s="111"/>
      <c r="GS45" s="111"/>
      <c r="GT45" s="111"/>
      <c r="GU45" s="111"/>
      <c r="GV45" s="111"/>
      <c r="GW45" s="111"/>
      <c r="GX45" s="111"/>
      <c r="GY45" s="111"/>
      <c r="GZ45" s="111"/>
      <c r="HA45" s="111"/>
      <c r="HB45" s="111"/>
      <c r="HC45" s="111"/>
      <c r="HD45" s="111"/>
      <c r="HE45" s="111"/>
      <c r="HF45" s="111"/>
      <c r="HG45" s="111"/>
      <c r="HH45" s="111"/>
      <c r="HI45" s="111"/>
      <c r="HJ45" s="111"/>
      <c r="HK45" s="111"/>
      <c r="HL45" s="111"/>
      <c r="HM45" s="111"/>
      <c r="HN45" s="111"/>
      <c r="HO45" s="111"/>
    </row>
    <row r="46" spans="1:223" s="113" customFormat="1" x14ac:dyDescent="0.25">
      <c r="B46" s="118"/>
      <c r="C46" s="111"/>
      <c r="D46" s="112"/>
      <c r="E46" s="112"/>
      <c r="F46" s="111"/>
      <c r="G46" s="111"/>
      <c r="H46" s="111"/>
      <c r="I46" s="111"/>
      <c r="J46" s="111"/>
      <c r="K46" s="111"/>
      <c r="L46" s="111"/>
      <c r="M46" s="111"/>
      <c r="N46" s="111"/>
      <c r="O46" s="111"/>
      <c r="P46" s="111"/>
      <c r="Q46" s="111"/>
      <c r="R46" s="111"/>
      <c r="S46" s="111"/>
      <c r="T46" s="111"/>
      <c r="U46" s="111"/>
      <c r="V46" s="111"/>
      <c r="W46" s="111"/>
      <c r="X46" s="111"/>
      <c r="Y46" s="111"/>
      <c r="Z46" s="111"/>
      <c r="AA46" s="111"/>
      <c r="AB46" s="111"/>
      <c r="AC46" s="111"/>
      <c r="AD46" s="111"/>
      <c r="AE46" s="111"/>
      <c r="AF46" s="111"/>
      <c r="AG46" s="111"/>
      <c r="AH46" s="111"/>
      <c r="AI46" s="111"/>
      <c r="AJ46" s="111"/>
      <c r="AK46" s="111"/>
      <c r="AL46" s="111"/>
      <c r="AM46" s="111"/>
      <c r="AN46" s="111"/>
      <c r="AO46" s="111"/>
      <c r="AP46" s="111"/>
      <c r="AQ46" s="111"/>
      <c r="AR46" s="111"/>
      <c r="AS46" s="111"/>
      <c r="AT46" s="111"/>
      <c r="AU46" s="111"/>
      <c r="AV46" s="111"/>
      <c r="AW46" s="111"/>
      <c r="AX46" s="111"/>
      <c r="AY46" s="111"/>
      <c r="AZ46" s="111"/>
      <c r="BA46" s="111"/>
      <c r="BB46" s="111"/>
      <c r="BC46" s="111"/>
      <c r="BD46" s="111"/>
      <c r="BE46" s="111"/>
      <c r="BF46" s="111"/>
      <c r="BG46" s="111"/>
      <c r="BH46" s="111"/>
      <c r="BI46" s="111"/>
      <c r="BJ46" s="111"/>
      <c r="BK46" s="111"/>
      <c r="BL46" s="111"/>
      <c r="BM46" s="111"/>
      <c r="BN46" s="111"/>
      <c r="BO46" s="111"/>
      <c r="BP46" s="111"/>
      <c r="BQ46" s="111"/>
      <c r="BR46" s="111"/>
      <c r="BS46" s="111"/>
      <c r="BT46" s="111"/>
      <c r="BU46" s="111"/>
      <c r="BV46" s="111"/>
      <c r="BW46" s="111"/>
      <c r="BX46" s="111"/>
      <c r="BY46" s="111"/>
      <c r="BZ46" s="111"/>
      <c r="CA46" s="111"/>
      <c r="CB46" s="111"/>
      <c r="CC46" s="111"/>
      <c r="CD46" s="111"/>
      <c r="CE46" s="111"/>
      <c r="CF46" s="111"/>
      <c r="CG46" s="111"/>
      <c r="CH46" s="111"/>
      <c r="CI46" s="111"/>
      <c r="CJ46" s="111"/>
      <c r="CK46" s="111"/>
      <c r="CL46" s="111"/>
      <c r="CM46" s="111"/>
      <c r="CN46" s="111"/>
      <c r="CO46" s="111"/>
      <c r="CP46" s="111"/>
      <c r="CQ46" s="111"/>
      <c r="CR46" s="111"/>
      <c r="CS46" s="111"/>
      <c r="CT46" s="111"/>
      <c r="CU46" s="111"/>
      <c r="CV46" s="111"/>
      <c r="CW46" s="111"/>
      <c r="CX46" s="111"/>
      <c r="CY46" s="111"/>
      <c r="CZ46" s="111"/>
      <c r="DA46" s="111"/>
      <c r="DB46" s="111"/>
      <c r="DC46" s="111"/>
      <c r="DD46" s="111"/>
      <c r="DE46" s="111"/>
      <c r="DF46" s="111"/>
      <c r="DG46" s="111"/>
      <c r="DH46" s="111"/>
      <c r="DI46" s="111"/>
      <c r="DJ46" s="111"/>
      <c r="DK46" s="111"/>
      <c r="DL46" s="111"/>
      <c r="DM46" s="111"/>
      <c r="DN46" s="111"/>
      <c r="DO46" s="111"/>
      <c r="DP46" s="111"/>
      <c r="DQ46" s="111"/>
      <c r="DR46" s="111"/>
      <c r="DS46" s="111"/>
      <c r="DT46" s="111"/>
      <c r="DU46" s="111"/>
      <c r="DV46" s="111"/>
      <c r="DW46" s="111"/>
      <c r="DX46" s="111"/>
      <c r="DY46" s="111"/>
      <c r="DZ46" s="111"/>
      <c r="EA46" s="111"/>
      <c r="EB46" s="111"/>
      <c r="EC46" s="111"/>
      <c r="ED46" s="111"/>
      <c r="EE46" s="111"/>
      <c r="EF46" s="111"/>
      <c r="EG46" s="111"/>
      <c r="EH46" s="111"/>
      <c r="EI46" s="111"/>
      <c r="EJ46" s="111"/>
      <c r="EK46" s="111"/>
      <c r="EL46" s="111"/>
      <c r="EM46" s="111"/>
      <c r="EN46" s="111"/>
      <c r="EO46" s="111"/>
      <c r="EP46" s="111"/>
      <c r="EQ46" s="111"/>
      <c r="ER46" s="111"/>
      <c r="ES46" s="111"/>
      <c r="ET46" s="111"/>
      <c r="EU46" s="111"/>
      <c r="EV46" s="111"/>
      <c r="EW46" s="111"/>
      <c r="EX46" s="111"/>
      <c r="EY46" s="111"/>
      <c r="EZ46" s="111"/>
      <c r="FA46" s="111"/>
      <c r="FB46" s="111"/>
      <c r="FC46" s="111"/>
      <c r="FD46" s="111"/>
      <c r="FE46" s="111"/>
      <c r="FF46" s="111"/>
      <c r="FG46" s="111"/>
      <c r="FH46" s="111"/>
      <c r="FI46" s="111"/>
      <c r="FJ46" s="111"/>
      <c r="FK46" s="111"/>
      <c r="FL46" s="111"/>
      <c r="FM46" s="111"/>
      <c r="FN46" s="111"/>
      <c r="FO46" s="111"/>
      <c r="FP46" s="111"/>
      <c r="FQ46" s="111"/>
      <c r="FR46" s="111"/>
      <c r="FS46" s="111"/>
      <c r="FT46" s="111"/>
      <c r="FU46" s="111"/>
      <c r="FV46" s="111"/>
      <c r="FW46" s="111"/>
      <c r="FX46" s="111"/>
      <c r="FY46" s="111"/>
      <c r="FZ46" s="111"/>
      <c r="GA46" s="111"/>
      <c r="GB46" s="111"/>
      <c r="GC46" s="111"/>
      <c r="GD46" s="111"/>
      <c r="GE46" s="111"/>
      <c r="GF46" s="111"/>
      <c r="GG46" s="111"/>
      <c r="GH46" s="111"/>
      <c r="GI46" s="111"/>
      <c r="GJ46" s="111"/>
      <c r="GK46" s="111"/>
      <c r="GL46" s="111"/>
      <c r="GM46" s="111"/>
      <c r="GN46" s="111"/>
      <c r="GO46" s="111"/>
      <c r="GP46" s="111"/>
      <c r="GQ46" s="111"/>
      <c r="GR46" s="111"/>
      <c r="GS46" s="111"/>
      <c r="GT46" s="111"/>
      <c r="GU46" s="111"/>
      <c r="GV46" s="111"/>
      <c r="GW46" s="111"/>
      <c r="GX46" s="111"/>
      <c r="GY46" s="111"/>
      <c r="GZ46" s="111"/>
      <c r="HA46" s="111"/>
      <c r="HB46" s="111"/>
      <c r="HC46" s="111"/>
      <c r="HD46" s="111"/>
      <c r="HE46" s="111"/>
      <c r="HF46" s="111"/>
      <c r="HG46" s="111"/>
      <c r="HH46" s="111"/>
      <c r="HI46" s="111"/>
      <c r="HJ46" s="111"/>
      <c r="HK46" s="111"/>
      <c r="HL46" s="111"/>
      <c r="HM46" s="111"/>
      <c r="HN46" s="111"/>
      <c r="HO46" s="111"/>
    </row>
    <row r="47" spans="1:223" s="113" customFormat="1" x14ac:dyDescent="0.25">
      <c r="B47" s="119"/>
      <c r="C47" s="111"/>
      <c r="D47" s="112"/>
      <c r="E47" s="112"/>
      <c r="F47" s="111"/>
      <c r="G47" s="111"/>
      <c r="H47" s="111"/>
      <c r="I47" s="111"/>
      <c r="J47" s="111"/>
      <c r="K47" s="111"/>
      <c r="L47" s="111"/>
      <c r="M47" s="111"/>
      <c r="N47" s="111"/>
      <c r="O47" s="111"/>
      <c r="P47" s="111"/>
      <c r="Q47" s="111"/>
      <c r="R47" s="111"/>
      <c r="S47" s="111"/>
      <c r="T47" s="111"/>
      <c r="U47" s="111"/>
      <c r="V47" s="111"/>
      <c r="W47" s="111"/>
      <c r="X47" s="111"/>
      <c r="Y47" s="111"/>
      <c r="Z47" s="111"/>
      <c r="AA47" s="111"/>
      <c r="AB47" s="111"/>
      <c r="AC47" s="111"/>
      <c r="AD47" s="111"/>
      <c r="AE47" s="111"/>
      <c r="AF47" s="111"/>
      <c r="AG47" s="111"/>
      <c r="AH47" s="111"/>
      <c r="AI47" s="111"/>
      <c r="AJ47" s="111"/>
      <c r="AK47" s="111"/>
      <c r="AL47" s="111"/>
      <c r="AM47" s="111"/>
      <c r="AN47" s="111"/>
      <c r="AO47" s="111"/>
      <c r="AP47" s="111"/>
      <c r="AQ47" s="111"/>
      <c r="AR47" s="111"/>
      <c r="AS47" s="111"/>
      <c r="AT47" s="111"/>
      <c r="AU47" s="111"/>
      <c r="AV47" s="111"/>
      <c r="AW47" s="111"/>
      <c r="AX47" s="111"/>
      <c r="AY47" s="111"/>
      <c r="AZ47" s="111"/>
      <c r="BA47" s="111"/>
      <c r="BB47" s="111"/>
      <c r="BC47" s="111"/>
      <c r="BD47" s="111"/>
      <c r="BE47" s="111"/>
      <c r="BF47" s="111"/>
      <c r="BG47" s="111"/>
      <c r="BH47" s="111"/>
      <c r="BI47" s="111"/>
      <c r="BJ47" s="111"/>
      <c r="BK47" s="111"/>
      <c r="BL47" s="111"/>
      <c r="BM47" s="111"/>
      <c r="BN47" s="111"/>
      <c r="BO47" s="111"/>
      <c r="BP47" s="111"/>
      <c r="BQ47" s="111"/>
      <c r="BR47" s="111"/>
      <c r="BS47" s="111"/>
      <c r="BT47" s="111"/>
      <c r="BU47" s="111"/>
      <c r="BV47" s="111"/>
      <c r="BW47" s="111"/>
      <c r="BX47" s="111"/>
      <c r="BY47" s="111"/>
      <c r="BZ47" s="111"/>
      <c r="CA47" s="111"/>
      <c r="CB47" s="111"/>
      <c r="CC47" s="111"/>
      <c r="CD47" s="111"/>
      <c r="CE47" s="111"/>
      <c r="CF47" s="111"/>
      <c r="CG47" s="111"/>
      <c r="CH47" s="111"/>
      <c r="CI47" s="111"/>
      <c r="CJ47" s="111"/>
      <c r="CK47" s="111"/>
      <c r="CL47" s="111"/>
      <c r="CM47" s="111"/>
      <c r="CN47" s="111"/>
      <c r="CO47" s="111"/>
      <c r="CP47" s="111"/>
      <c r="CQ47" s="111"/>
      <c r="CR47" s="111"/>
      <c r="CS47" s="111"/>
      <c r="CT47" s="111"/>
      <c r="CU47" s="111"/>
      <c r="CV47" s="111"/>
      <c r="CW47" s="111"/>
      <c r="CX47" s="111"/>
      <c r="CY47" s="111"/>
      <c r="CZ47" s="111"/>
      <c r="DA47" s="111"/>
      <c r="DB47" s="111"/>
      <c r="DC47" s="111"/>
      <c r="DD47" s="111"/>
      <c r="DE47" s="111"/>
      <c r="DF47" s="111"/>
      <c r="DG47" s="111"/>
      <c r="DH47" s="111"/>
      <c r="DI47" s="111"/>
      <c r="DJ47" s="111"/>
      <c r="DK47" s="111"/>
      <c r="DL47" s="111"/>
      <c r="DM47" s="111"/>
      <c r="DN47" s="111"/>
      <c r="DO47" s="111"/>
      <c r="DP47" s="111"/>
      <c r="DQ47" s="111"/>
      <c r="DR47" s="111"/>
      <c r="DS47" s="111"/>
      <c r="DT47" s="111"/>
      <c r="DU47" s="111"/>
      <c r="DV47" s="111"/>
      <c r="DW47" s="111"/>
      <c r="DX47" s="111"/>
      <c r="DY47" s="111"/>
      <c r="DZ47" s="111"/>
      <c r="EA47" s="111"/>
      <c r="EB47" s="111"/>
      <c r="EC47" s="111"/>
      <c r="ED47" s="111"/>
      <c r="EE47" s="111"/>
      <c r="EF47" s="111"/>
      <c r="EG47" s="111"/>
      <c r="EH47" s="111"/>
      <c r="EI47" s="111"/>
      <c r="EJ47" s="111"/>
      <c r="EK47" s="111"/>
      <c r="EL47" s="111"/>
      <c r="EM47" s="111"/>
      <c r="EN47" s="111"/>
      <c r="EO47" s="111"/>
      <c r="EP47" s="111"/>
      <c r="EQ47" s="111"/>
      <c r="ER47" s="111"/>
      <c r="ES47" s="111"/>
      <c r="ET47" s="111"/>
      <c r="EU47" s="111"/>
      <c r="EV47" s="111"/>
      <c r="EW47" s="111"/>
      <c r="EX47" s="111"/>
      <c r="EY47" s="111"/>
      <c r="EZ47" s="111"/>
      <c r="FA47" s="111"/>
      <c r="FB47" s="111"/>
      <c r="FC47" s="111"/>
      <c r="FD47" s="111"/>
      <c r="FE47" s="111"/>
      <c r="FF47" s="111"/>
      <c r="FG47" s="111"/>
      <c r="FH47" s="111"/>
      <c r="FI47" s="111"/>
      <c r="FJ47" s="111"/>
      <c r="FK47" s="111"/>
      <c r="FL47" s="111"/>
      <c r="FM47" s="111"/>
      <c r="FN47" s="111"/>
      <c r="FO47" s="111"/>
      <c r="FP47" s="111"/>
      <c r="FQ47" s="111"/>
      <c r="FR47" s="111"/>
      <c r="FS47" s="111"/>
      <c r="FT47" s="111"/>
      <c r="FU47" s="111"/>
      <c r="FV47" s="111"/>
      <c r="FW47" s="111"/>
      <c r="FX47" s="111"/>
      <c r="FY47" s="111"/>
      <c r="FZ47" s="111"/>
      <c r="GA47" s="111"/>
      <c r="GB47" s="111"/>
      <c r="GC47" s="111"/>
      <c r="GD47" s="111"/>
      <c r="GE47" s="111"/>
      <c r="GF47" s="111"/>
      <c r="GG47" s="111"/>
      <c r="GH47" s="111"/>
      <c r="GI47" s="111"/>
      <c r="GJ47" s="111"/>
      <c r="GK47" s="111"/>
      <c r="GL47" s="111"/>
      <c r="GM47" s="111"/>
      <c r="GN47" s="111"/>
      <c r="GO47" s="111"/>
      <c r="GP47" s="111"/>
      <c r="GQ47" s="111"/>
      <c r="GR47" s="111"/>
      <c r="GS47" s="111"/>
      <c r="GT47" s="111"/>
      <c r="GU47" s="111"/>
      <c r="GV47" s="111"/>
      <c r="GW47" s="111"/>
      <c r="GX47" s="111"/>
      <c r="GY47" s="111"/>
      <c r="GZ47" s="111"/>
      <c r="HA47" s="111"/>
      <c r="HB47" s="111"/>
      <c r="HC47" s="111"/>
      <c r="HD47" s="111"/>
      <c r="HE47" s="111"/>
      <c r="HF47" s="111"/>
      <c r="HG47" s="111"/>
      <c r="HH47" s="111"/>
      <c r="HI47" s="111"/>
      <c r="HJ47" s="111"/>
      <c r="HK47" s="111"/>
      <c r="HL47" s="111"/>
      <c r="HM47" s="111"/>
      <c r="HN47" s="111"/>
      <c r="HO47" s="111"/>
    </row>
    <row r="48" spans="1:223" s="113" customFormat="1" x14ac:dyDescent="0.25">
      <c r="B48" s="120"/>
      <c r="C48" s="111"/>
      <c r="D48" s="112"/>
      <c r="E48" s="112"/>
      <c r="F48" s="111"/>
      <c r="G48" s="111"/>
      <c r="H48" s="111"/>
      <c r="I48" s="111"/>
      <c r="J48" s="111"/>
      <c r="K48" s="111"/>
      <c r="L48" s="111"/>
      <c r="M48" s="111"/>
      <c r="N48" s="111"/>
      <c r="O48" s="111"/>
      <c r="P48" s="111"/>
      <c r="Q48" s="111"/>
      <c r="R48" s="111"/>
      <c r="S48" s="111"/>
      <c r="T48" s="111"/>
      <c r="U48" s="111"/>
      <c r="V48" s="111"/>
      <c r="W48" s="111"/>
      <c r="X48" s="111"/>
      <c r="Y48" s="111"/>
      <c r="Z48" s="111"/>
      <c r="AA48" s="111"/>
      <c r="AB48" s="111"/>
      <c r="AC48" s="111"/>
      <c r="AD48" s="111"/>
      <c r="AE48" s="111"/>
      <c r="AF48" s="111"/>
      <c r="AG48" s="111"/>
      <c r="AH48" s="111"/>
      <c r="AI48" s="111"/>
      <c r="AJ48" s="111"/>
      <c r="AK48" s="111"/>
      <c r="AL48" s="111"/>
      <c r="AM48" s="111"/>
      <c r="AN48" s="111"/>
      <c r="AO48" s="111"/>
      <c r="AP48" s="111"/>
      <c r="AQ48" s="111"/>
      <c r="AR48" s="111"/>
      <c r="AS48" s="111"/>
      <c r="AT48" s="111"/>
      <c r="AU48" s="111"/>
      <c r="AV48" s="111"/>
      <c r="AW48" s="111"/>
      <c r="AX48" s="111"/>
      <c r="AY48" s="111"/>
      <c r="AZ48" s="111"/>
      <c r="BA48" s="111"/>
      <c r="BB48" s="111"/>
      <c r="BC48" s="111"/>
      <c r="BD48" s="111"/>
      <c r="BE48" s="111"/>
      <c r="BF48" s="111"/>
      <c r="BG48" s="111"/>
      <c r="BH48" s="111"/>
      <c r="BI48" s="111"/>
      <c r="BJ48" s="111"/>
      <c r="BK48" s="111"/>
      <c r="BL48" s="111"/>
      <c r="BM48" s="111"/>
      <c r="BN48" s="111"/>
      <c r="BO48" s="111"/>
      <c r="BP48" s="111"/>
      <c r="BQ48" s="111"/>
      <c r="BR48" s="111"/>
      <c r="BS48" s="111"/>
      <c r="BT48" s="111"/>
      <c r="BU48" s="111"/>
      <c r="BV48" s="111"/>
      <c r="BW48" s="111"/>
      <c r="BX48" s="111"/>
      <c r="BY48" s="111"/>
      <c r="BZ48" s="111"/>
      <c r="CA48" s="111"/>
      <c r="CB48" s="111"/>
      <c r="CC48" s="111"/>
      <c r="CD48" s="111"/>
      <c r="CE48" s="111"/>
      <c r="CF48" s="111"/>
      <c r="CG48" s="111"/>
      <c r="CH48" s="111"/>
      <c r="CI48" s="111"/>
      <c r="CJ48" s="111"/>
      <c r="CK48" s="111"/>
      <c r="CL48" s="111"/>
      <c r="CM48" s="111"/>
      <c r="CN48" s="111"/>
      <c r="CO48" s="111"/>
      <c r="CP48" s="111"/>
      <c r="CQ48" s="111"/>
      <c r="CR48" s="111"/>
      <c r="CS48" s="111"/>
      <c r="CT48" s="111"/>
      <c r="CU48" s="111"/>
      <c r="CV48" s="111"/>
      <c r="CW48" s="111"/>
      <c r="CX48" s="111"/>
      <c r="CY48" s="111"/>
      <c r="CZ48" s="111"/>
      <c r="DA48" s="111"/>
      <c r="DB48" s="111"/>
      <c r="DC48" s="111"/>
      <c r="DD48" s="111"/>
      <c r="DE48" s="111"/>
      <c r="DF48" s="111"/>
      <c r="DG48" s="111"/>
      <c r="DH48" s="111"/>
      <c r="DI48" s="111"/>
      <c r="DJ48" s="111"/>
      <c r="DK48" s="111"/>
      <c r="DL48" s="111"/>
      <c r="DM48" s="111"/>
      <c r="DN48" s="111"/>
      <c r="DO48" s="111"/>
      <c r="DP48" s="111"/>
      <c r="DQ48" s="111"/>
      <c r="DR48" s="111"/>
      <c r="DS48" s="111"/>
      <c r="DT48" s="111"/>
      <c r="DU48" s="111"/>
      <c r="DV48" s="111"/>
      <c r="DW48" s="111"/>
      <c r="DX48" s="111"/>
      <c r="DY48" s="111"/>
      <c r="DZ48" s="111"/>
      <c r="EA48" s="111"/>
      <c r="EB48" s="111"/>
      <c r="EC48" s="111"/>
      <c r="ED48" s="111"/>
      <c r="EE48" s="111"/>
      <c r="EF48" s="111"/>
      <c r="EG48" s="111"/>
      <c r="EH48" s="111"/>
      <c r="EI48" s="111"/>
      <c r="EJ48" s="111"/>
      <c r="EK48" s="111"/>
      <c r="EL48" s="111"/>
      <c r="EM48" s="111"/>
      <c r="EN48" s="111"/>
      <c r="EO48" s="111"/>
      <c r="EP48" s="111"/>
      <c r="EQ48" s="111"/>
      <c r="ER48" s="111"/>
      <c r="ES48" s="111"/>
      <c r="ET48" s="111"/>
      <c r="EU48" s="111"/>
      <c r="EV48" s="111"/>
      <c r="EW48" s="111"/>
      <c r="EX48" s="111"/>
      <c r="EY48" s="111"/>
      <c r="EZ48" s="111"/>
      <c r="FA48" s="111"/>
      <c r="FB48" s="111"/>
      <c r="FC48" s="111"/>
      <c r="FD48" s="111"/>
      <c r="FE48" s="111"/>
      <c r="FF48" s="111"/>
      <c r="FG48" s="111"/>
      <c r="FH48" s="111"/>
      <c r="FI48" s="111"/>
      <c r="FJ48" s="111"/>
      <c r="FK48" s="111"/>
      <c r="FL48" s="111"/>
      <c r="FM48" s="111"/>
      <c r="FN48" s="111"/>
      <c r="FO48" s="111"/>
      <c r="FP48" s="111"/>
      <c r="FQ48" s="111"/>
      <c r="FR48" s="111"/>
      <c r="FS48" s="111"/>
      <c r="FT48" s="111"/>
      <c r="FU48" s="111"/>
      <c r="FV48" s="111"/>
      <c r="FW48" s="111"/>
      <c r="FX48" s="111"/>
      <c r="FY48" s="111"/>
      <c r="FZ48" s="111"/>
      <c r="GA48" s="111"/>
      <c r="GB48" s="111"/>
      <c r="GC48" s="111"/>
      <c r="GD48" s="111"/>
      <c r="GE48" s="111"/>
      <c r="GF48" s="111"/>
      <c r="GG48" s="111"/>
      <c r="GH48" s="111"/>
      <c r="GI48" s="111"/>
      <c r="GJ48" s="111"/>
      <c r="GK48" s="111"/>
      <c r="GL48" s="111"/>
      <c r="GM48" s="111"/>
      <c r="GN48" s="111"/>
      <c r="GO48" s="111"/>
      <c r="GP48" s="111"/>
      <c r="GQ48" s="111"/>
      <c r="GR48" s="111"/>
      <c r="GS48" s="111"/>
      <c r="GT48" s="111"/>
      <c r="GU48" s="111"/>
      <c r="GV48" s="111"/>
      <c r="GW48" s="111"/>
      <c r="GX48" s="111"/>
      <c r="GY48" s="111"/>
      <c r="GZ48" s="111"/>
      <c r="HA48" s="111"/>
      <c r="HB48" s="111"/>
      <c r="HC48" s="111"/>
      <c r="HD48" s="111"/>
      <c r="HE48" s="111"/>
      <c r="HF48" s="111"/>
      <c r="HG48" s="111"/>
      <c r="HH48" s="111"/>
      <c r="HI48" s="111"/>
      <c r="HJ48" s="111"/>
      <c r="HK48" s="111"/>
      <c r="HL48" s="111"/>
      <c r="HM48" s="111"/>
      <c r="HN48" s="111"/>
      <c r="HO48" s="111"/>
    </row>
    <row r="49" spans="1:223" s="113" customFormat="1" x14ac:dyDescent="0.25">
      <c r="B49" s="121"/>
      <c r="C49" s="111"/>
      <c r="D49" s="112"/>
      <c r="E49" s="112"/>
      <c r="F49" s="111"/>
      <c r="G49" s="111"/>
      <c r="H49" s="111"/>
      <c r="I49" s="111"/>
      <c r="J49" s="111"/>
      <c r="K49" s="111"/>
      <c r="L49" s="111"/>
      <c r="M49" s="111"/>
      <c r="N49" s="111"/>
      <c r="O49" s="111"/>
      <c r="P49" s="111"/>
      <c r="Q49" s="111"/>
      <c r="R49" s="111"/>
      <c r="S49" s="111"/>
      <c r="T49" s="111"/>
      <c r="U49" s="111"/>
      <c r="V49" s="111"/>
      <c r="W49" s="111"/>
      <c r="X49" s="111"/>
      <c r="Y49" s="111"/>
      <c r="Z49" s="111"/>
      <c r="AA49" s="111"/>
      <c r="AB49" s="111"/>
      <c r="AC49" s="111"/>
      <c r="AD49" s="111"/>
      <c r="AE49" s="111"/>
      <c r="AF49" s="111"/>
      <c r="AG49" s="111"/>
      <c r="AH49" s="111"/>
      <c r="AI49" s="111"/>
      <c r="AJ49" s="111"/>
      <c r="AK49" s="111"/>
      <c r="AL49" s="111"/>
      <c r="AM49" s="111"/>
      <c r="AN49" s="111"/>
      <c r="AO49" s="111"/>
      <c r="AP49" s="111"/>
      <c r="AQ49" s="111"/>
      <c r="AR49" s="111"/>
      <c r="AS49" s="111"/>
      <c r="AT49" s="111"/>
      <c r="AU49" s="111"/>
      <c r="AV49" s="111"/>
      <c r="AW49" s="111"/>
      <c r="AX49" s="111"/>
      <c r="AY49" s="111"/>
      <c r="AZ49" s="111"/>
      <c r="BA49" s="111"/>
      <c r="BB49" s="111"/>
      <c r="BC49" s="111"/>
      <c r="BD49" s="111"/>
      <c r="BE49" s="111"/>
      <c r="BF49" s="111"/>
      <c r="BG49" s="111"/>
      <c r="BH49" s="111"/>
      <c r="BI49" s="111"/>
      <c r="BJ49" s="111"/>
      <c r="BK49" s="111"/>
      <c r="BL49" s="111"/>
      <c r="BM49" s="111"/>
      <c r="BN49" s="111"/>
      <c r="BO49" s="111"/>
      <c r="BP49" s="111"/>
      <c r="BQ49" s="111"/>
      <c r="BR49" s="111"/>
      <c r="BS49" s="111"/>
      <c r="BT49" s="111"/>
      <c r="BU49" s="111"/>
      <c r="BV49" s="111"/>
      <c r="BW49" s="111"/>
      <c r="BX49" s="111"/>
      <c r="BY49" s="111"/>
      <c r="BZ49" s="111"/>
      <c r="CA49" s="111"/>
      <c r="CB49" s="111"/>
      <c r="CC49" s="111"/>
      <c r="CD49" s="111"/>
      <c r="CE49" s="111"/>
      <c r="CF49" s="111"/>
      <c r="CG49" s="111"/>
      <c r="CH49" s="111"/>
      <c r="CI49" s="111"/>
      <c r="CJ49" s="111"/>
      <c r="CK49" s="111"/>
      <c r="CL49" s="111"/>
      <c r="CM49" s="111"/>
      <c r="CN49" s="111"/>
      <c r="CO49" s="111"/>
      <c r="CP49" s="111"/>
      <c r="CQ49" s="111"/>
      <c r="CR49" s="111"/>
      <c r="CS49" s="111"/>
      <c r="CT49" s="111"/>
      <c r="CU49" s="111"/>
      <c r="CV49" s="111"/>
      <c r="CW49" s="111"/>
      <c r="CX49" s="111"/>
      <c r="CY49" s="111"/>
      <c r="CZ49" s="111"/>
      <c r="DA49" s="111"/>
      <c r="DB49" s="111"/>
      <c r="DC49" s="111"/>
      <c r="DD49" s="111"/>
      <c r="DE49" s="111"/>
      <c r="DF49" s="111"/>
      <c r="DG49" s="111"/>
      <c r="DH49" s="111"/>
      <c r="DI49" s="111"/>
      <c r="DJ49" s="111"/>
      <c r="DK49" s="111"/>
      <c r="DL49" s="111"/>
      <c r="DM49" s="111"/>
      <c r="DN49" s="111"/>
      <c r="DO49" s="111"/>
      <c r="DP49" s="111"/>
      <c r="DQ49" s="111"/>
      <c r="DR49" s="111"/>
      <c r="DS49" s="111"/>
      <c r="DT49" s="111"/>
      <c r="DU49" s="111"/>
      <c r="DV49" s="111"/>
      <c r="DW49" s="111"/>
      <c r="DX49" s="111"/>
      <c r="DY49" s="111"/>
      <c r="DZ49" s="111"/>
      <c r="EA49" s="111"/>
      <c r="EB49" s="111"/>
      <c r="EC49" s="111"/>
      <c r="ED49" s="111"/>
      <c r="EE49" s="111"/>
      <c r="EF49" s="111"/>
      <c r="EG49" s="111"/>
      <c r="EH49" s="111"/>
      <c r="EI49" s="111"/>
      <c r="EJ49" s="111"/>
      <c r="EK49" s="111"/>
      <c r="EL49" s="111"/>
      <c r="EM49" s="111"/>
      <c r="EN49" s="111"/>
      <c r="EO49" s="111"/>
      <c r="EP49" s="111"/>
      <c r="EQ49" s="111"/>
      <c r="ER49" s="111"/>
      <c r="ES49" s="111"/>
      <c r="ET49" s="111"/>
      <c r="EU49" s="111"/>
      <c r="EV49" s="111"/>
      <c r="EW49" s="111"/>
      <c r="EX49" s="111"/>
      <c r="EY49" s="111"/>
      <c r="EZ49" s="111"/>
      <c r="FA49" s="111"/>
      <c r="FB49" s="111"/>
      <c r="FC49" s="111"/>
      <c r="FD49" s="111"/>
      <c r="FE49" s="111"/>
      <c r="FF49" s="111"/>
      <c r="FG49" s="111"/>
      <c r="FH49" s="111"/>
      <c r="FI49" s="111"/>
      <c r="FJ49" s="111"/>
      <c r="FK49" s="111"/>
      <c r="FL49" s="111"/>
      <c r="FM49" s="111"/>
      <c r="FN49" s="111"/>
      <c r="FO49" s="111"/>
      <c r="FP49" s="111"/>
      <c r="FQ49" s="111"/>
      <c r="FR49" s="111"/>
      <c r="FS49" s="111"/>
      <c r="FT49" s="111"/>
      <c r="FU49" s="111"/>
      <c r="FV49" s="111"/>
      <c r="FW49" s="111"/>
      <c r="FX49" s="111"/>
      <c r="FY49" s="111"/>
      <c r="FZ49" s="111"/>
      <c r="GA49" s="111"/>
      <c r="GB49" s="111"/>
      <c r="GC49" s="111"/>
      <c r="GD49" s="111"/>
      <c r="GE49" s="111"/>
      <c r="GF49" s="111"/>
      <c r="GG49" s="111"/>
      <c r="GH49" s="111"/>
      <c r="GI49" s="111"/>
      <c r="GJ49" s="111"/>
      <c r="GK49" s="111"/>
      <c r="GL49" s="111"/>
      <c r="GM49" s="111"/>
      <c r="GN49" s="111"/>
      <c r="GO49" s="111"/>
      <c r="GP49" s="111"/>
      <c r="GQ49" s="111"/>
      <c r="GR49" s="111"/>
      <c r="GS49" s="111"/>
      <c r="GT49" s="111"/>
      <c r="GU49" s="111"/>
      <c r="GV49" s="111"/>
      <c r="GW49" s="111"/>
      <c r="GX49" s="111"/>
      <c r="GY49" s="111"/>
      <c r="GZ49" s="111"/>
      <c r="HA49" s="111"/>
      <c r="HB49" s="111"/>
      <c r="HC49" s="111"/>
      <c r="HD49" s="111"/>
      <c r="HE49" s="111"/>
      <c r="HF49" s="111"/>
      <c r="HG49" s="111"/>
      <c r="HH49" s="111"/>
      <c r="HI49" s="111"/>
      <c r="HJ49" s="111"/>
      <c r="HK49" s="111"/>
      <c r="HL49" s="111"/>
      <c r="HM49" s="111"/>
      <c r="HN49" s="111"/>
      <c r="HO49" s="111"/>
    </row>
    <row r="50" spans="1:223" s="113" customFormat="1" x14ac:dyDescent="0.25">
      <c r="B50" s="122"/>
      <c r="C50" s="111"/>
      <c r="D50" s="112"/>
      <c r="E50" s="112"/>
      <c r="F50" s="111"/>
      <c r="G50" s="111"/>
      <c r="H50" s="111"/>
      <c r="I50" s="111"/>
      <c r="J50" s="111"/>
      <c r="K50" s="111"/>
      <c r="L50" s="111"/>
      <c r="M50" s="111"/>
      <c r="N50" s="111"/>
      <c r="O50" s="111"/>
      <c r="P50" s="111"/>
      <c r="Q50" s="111"/>
      <c r="R50" s="111"/>
      <c r="S50" s="111"/>
      <c r="T50" s="111"/>
      <c r="U50" s="111"/>
      <c r="V50" s="111"/>
      <c r="W50" s="111"/>
      <c r="X50" s="111"/>
      <c r="Y50" s="111"/>
      <c r="Z50" s="111"/>
      <c r="AA50" s="111"/>
      <c r="AB50" s="111"/>
      <c r="AC50" s="111"/>
      <c r="AD50" s="111"/>
      <c r="AE50" s="111"/>
      <c r="AF50" s="111"/>
      <c r="AG50" s="111"/>
      <c r="AH50" s="111"/>
      <c r="AI50" s="111"/>
      <c r="AJ50" s="111"/>
      <c r="AK50" s="111"/>
      <c r="AL50" s="111"/>
      <c r="AM50" s="111"/>
      <c r="AN50" s="111"/>
      <c r="AO50" s="111"/>
      <c r="AP50" s="111"/>
      <c r="AQ50" s="111"/>
      <c r="AR50" s="111"/>
      <c r="AS50" s="111"/>
      <c r="AT50" s="111"/>
      <c r="AU50" s="111"/>
      <c r="AV50" s="111"/>
      <c r="AW50" s="111"/>
      <c r="AX50" s="111"/>
      <c r="AY50" s="111"/>
      <c r="AZ50" s="111"/>
      <c r="BA50" s="111"/>
      <c r="BB50" s="111"/>
      <c r="BC50" s="111"/>
      <c r="BD50" s="111"/>
      <c r="BE50" s="111"/>
      <c r="BF50" s="111"/>
      <c r="BG50" s="111"/>
      <c r="BH50" s="111"/>
      <c r="BI50" s="111"/>
      <c r="BJ50" s="111"/>
      <c r="BK50" s="111"/>
      <c r="BL50" s="111"/>
      <c r="BM50" s="111"/>
      <c r="BN50" s="111"/>
      <c r="BO50" s="111"/>
      <c r="BP50" s="111"/>
      <c r="BQ50" s="111"/>
      <c r="BR50" s="111"/>
      <c r="BS50" s="111"/>
      <c r="BT50" s="111"/>
      <c r="BU50" s="111"/>
      <c r="BV50" s="111"/>
      <c r="BW50" s="111"/>
      <c r="BX50" s="111"/>
      <c r="BY50" s="111"/>
      <c r="BZ50" s="111"/>
      <c r="CA50" s="111"/>
      <c r="CB50" s="111"/>
      <c r="CC50" s="111"/>
      <c r="CD50" s="111"/>
      <c r="CE50" s="111"/>
      <c r="CF50" s="111"/>
      <c r="CG50" s="111"/>
      <c r="CH50" s="111"/>
      <c r="CI50" s="111"/>
      <c r="CJ50" s="111"/>
      <c r="CK50" s="111"/>
      <c r="CL50" s="111"/>
      <c r="CM50" s="111"/>
      <c r="CN50" s="111"/>
      <c r="CO50" s="111"/>
      <c r="CP50" s="111"/>
      <c r="CQ50" s="111"/>
      <c r="CR50" s="111"/>
      <c r="CS50" s="111"/>
      <c r="CT50" s="111"/>
      <c r="CU50" s="111"/>
      <c r="CV50" s="111"/>
      <c r="CW50" s="111"/>
      <c r="CX50" s="111"/>
      <c r="CY50" s="111"/>
      <c r="CZ50" s="111"/>
      <c r="DA50" s="111"/>
      <c r="DB50" s="111"/>
      <c r="DC50" s="111"/>
      <c r="DD50" s="111"/>
      <c r="DE50" s="111"/>
      <c r="DF50" s="111"/>
      <c r="DG50" s="111"/>
      <c r="DH50" s="111"/>
      <c r="DI50" s="111"/>
      <c r="DJ50" s="111"/>
      <c r="DK50" s="111"/>
      <c r="DL50" s="111"/>
      <c r="DM50" s="111"/>
      <c r="DN50" s="111"/>
      <c r="DO50" s="111"/>
      <c r="DP50" s="111"/>
      <c r="DQ50" s="111"/>
      <c r="DR50" s="111"/>
      <c r="DS50" s="111"/>
      <c r="DT50" s="111"/>
      <c r="DU50" s="111"/>
      <c r="DV50" s="111"/>
      <c r="DW50" s="111"/>
      <c r="DX50" s="111"/>
      <c r="DY50" s="111"/>
      <c r="DZ50" s="111"/>
      <c r="EA50" s="111"/>
      <c r="EB50" s="111"/>
      <c r="EC50" s="111"/>
      <c r="ED50" s="111"/>
      <c r="EE50" s="111"/>
      <c r="EF50" s="111"/>
      <c r="EG50" s="111"/>
      <c r="EH50" s="111"/>
      <c r="EI50" s="111"/>
      <c r="EJ50" s="111"/>
      <c r="EK50" s="111"/>
      <c r="EL50" s="111"/>
      <c r="EM50" s="111"/>
      <c r="EN50" s="111"/>
      <c r="EO50" s="111"/>
      <c r="EP50" s="111"/>
      <c r="EQ50" s="111"/>
      <c r="ER50" s="111"/>
      <c r="ES50" s="111"/>
      <c r="ET50" s="111"/>
      <c r="EU50" s="111"/>
      <c r="EV50" s="111"/>
      <c r="EW50" s="111"/>
      <c r="EX50" s="111"/>
      <c r="EY50" s="111"/>
      <c r="EZ50" s="111"/>
      <c r="FA50" s="111"/>
      <c r="FB50" s="111"/>
      <c r="FC50" s="111"/>
      <c r="FD50" s="111"/>
      <c r="FE50" s="111"/>
      <c r="FF50" s="111"/>
      <c r="FG50" s="111"/>
      <c r="FH50" s="111"/>
      <c r="FI50" s="111"/>
      <c r="FJ50" s="111"/>
      <c r="FK50" s="111"/>
      <c r="FL50" s="111"/>
      <c r="FM50" s="111"/>
      <c r="FN50" s="111"/>
      <c r="FO50" s="111"/>
      <c r="FP50" s="111"/>
      <c r="FQ50" s="111"/>
      <c r="FR50" s="111"/>
      <c r="FS50" s="111"/>
      <c r="FT50" s="111"/>
      <c r="FU50" s="111"/>
      <c r="FV50" s="111"/>
      <c r="FW50" s="111"/>
      <c r="FX50" s="111"/>
      <c r="FY50" s="111"/>
      <c r="FZ50" s="111"/>
      <c r="GA50" s="111"/>
      <c r="GB50" s="111"/>
      <c r="GC50" s="111"/>
      <c r="GD50" s="111"/>
      <c r="GE50" s="111"/>
      <c r="GF50" s="111"/>
      <c r="GG50" s="111"/>
      <c r="GH50" s="111"/>
      <c r="GI50" s="111"/>
      <c r="GJ50" s="111"/>
      <c r="GK50" s="111"/>
      <c r="GL50" s="111"/>
      <c r="GM50" s="111"/>
      <c r="GN50" s="111"/>
      <c r="GO50" s="111"/>
      <c r="GP50" s="111"/>
      <c r="GQ50" s="111"/>
      <c r="GR50" s="111"/>
      <c r="GS50" s="111"/>
      <c r="GT50" s="111"/>
      <c r="GU50" s="111"/>
      <c r="GV50" s="111"/>
      <c r="GW50" s="111"/>
      <c r="GX50" s="111"/>
      <c r="GY50" s="111"/>
      <c r="GZ50" s="111"/>
      <c r="HA50" s="111"/>
      <c r="HB50" s="111"/>
      <c r="HC50" s="111"/>
      <c r="HD50" s="111"/>
      <c r="HE50" s="111"/>
      <c r="HF50" s="111"/>
      <c r="HG50" s="111"/>
      <c r="HH50" s="111"/>
      <c r="HI50" s="111"/>
      <c r="HJ50" s="111"/>
      <c r="HK50" s="111"/>
      <c r="HL50" s="111"/>
      <c r="HM50" s="111"/>
      <c r="HN50" s="111"/>
      <c r="HO50" s="111"/>
    </row>
    <row r="51" spans="1:223" ht="18" customHeight="1" x14ac:dyDescent="0.25">
      <c r="A51" s="18"/>
    </row>
    <row r="52" spans="1:223" ht="18" customHeight="1" x14ac:dyDescent="0.25">
      <c r="A52" s="18"/>
    </row>
    <row r="53" spans="1:223" ht="18" customHeight="1" x14ac:dyDescent="0.25">
      <c r="A53" s="18"/>
    </row>
    <row r="54" spans="1:223" ht="18" customHeight="1" x14ac:dyDescent="0.25">
      <c r="A54" s="18"/>
    </row>
    <row r="55" spans="1:223" ht="18" customHeight="1" x14ac:dyDescent="0.25">
      <c r="A55" s="18"/>
    </row>
    <row r="56" spans="1:223" ht="12.75" customHeight="1" x14ac:dyDescent="0.25">
      <c r="B56" s="41"/>
    </row>
    <row r="57" spans="1:223" ht="12.75" customHeight="1" x14ac:dyDescent="0.25">
      <c r="B57" s="41"/>
    </row>
    <row r="58" spans="1:223" ht="12.75" customHeight="1" x14ac:dyDescent="0.25">
      <c r="B58" s="41"/>
    </row>
  </sheetData>
  <printOptions horizontalCentered="1"/>
  <pageMargins left="0.74803149606299213" right="0.74803149606299213" top="0.39370078740157483" bottom="0.39370078740157483" header="0" footer="0"/>
  <pageSetup scale="7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6:HO68"/>
  <sheetViews>
    <sheetView topLeftCell="A40" workbookViewId="0">
      <selection activeCell="B53" sqref="B53"/>
    </sheetView>
  </sheetViews>
  <sheetFormatPr defaultRowHeight="15.75" x14ac:dyDescent="0.25"/>
  <cols>
    <col min="1" max="1" width="5.5703125" style="1" bestFit="1" customWidth="1"/>
    <col min="2" max="2" width="67.85546875" style="1" customWidth="1"/>
    <col min="3" max="3" width="24.28515625" style="1" customWidth="1"/>
    <col min="4" max="4" width="26.140625" style="1" customWidth="1"/>
    <col min="5" max="5" width="21.28515625" style="104" hidden="1" customWidth="1"/>
    <col min="6" max="6" width="14.28515625" style="73" hidden="1" customWidth="1"/>
    <col min="7" max="7" width="18" style="76" hidden="1" customWidth="1"/>
    <col min="8" max="8" width="12.140625" style="79" hidden="1" customWidth="1"/>
    <col min="9" max="9" width="12.42578125" style="82" hidden="1" customWidth="1"/>
    <col min="10" max="10" width="19.42578125" style="85" hidden="1" customWidth="1"/>
    <col min="11" max="11" width="14.7109375" style="1" customWidth="1"/>
    <col min="12" max="243" width="9.140625" style="1"/>
    <col min="244" max="244" width="4.28515625" style="1" customWidth="1"/>
    <col min="245" max="245" width="67.85546875" style="1" customWidth="1"/>
    <col min="246" max="246" width="15.140625" style="1" customWidth="1"/>
    <col min="247" max="247" width="13.28515625" style="1" customWidth="1"/>
    <col min="248" max="248" width="12.5703125" style="1" customWidth="1"/>
    <col min="249" max="249" width="12.140625" style="1" customWidth="1"/>
    <col min="250" max="250" width="14.5703125" style="1" bestFit="1" customWidth="1"/>
    <col min="251" max="251" width="11.85546875" style="1" customWidth="1"/>
    <col min="252" max="252" width="14.28515625" style="1" bestFit="1" customWidth="1"/>
    <col min="253" max="253" width="16.28515625" style="1" customWidth="1"/>
    <col min="254" max="499" width="9.140625" style="1"/>
    <col min="500" max="500" width="4.28515625" style="1" customWidth="1"/>
    <col min="501" max="501" width="67.85546875" style="1" customWidth="1"/>
    <col min="502" max="502" width="15.140625" style="1" customWidth="1"/>
    <col min="503" max="503" width="13.28515625" style="1" customWidth="1"/>
    <col min="504" max="504" width="12.5703125" style="1" customWidth="1"/>
    <col min="505" max="505" width="12.140625" style="1" customWidth="1"/>
    <col min="506" max="506" width="14.5703125" style="1" bestFit="1" customWidth="1"/>
    <col min="507" max="507" width="11.85546875" style="1" customWidth="1"/>
    <col min="508" max="508" width="14.28515625" style="1" bestFit="1" customWidth="1"/>
    <col min="509" max="509" width="16.28515625" style="1" customWidth="1"/>
    <col min="510" max="755" width="9.140625" style="1"/>
    <col min="756" max="756" width="4.28515625" style="1" customWidth="1"/>
    <col min="757" max="757" width="67.85546875" style="1" customWidth="1"/>
    <col min="758" max="758" width="15.140625" style="1" customWidth="1"/>
    <col min="759" max="759" width="13.28515625" style="1" customWidth="1"/>
    <col min="760" max="760" width="12.5703125" style="1" customWidth="1"/>
    <col min="761" max="761" width="12.140625" style="1" customWidth="1"/>
    <col min="762" max="762" width="14.5703125" style="1" bestFit="1" customWidth="1"/>
    <col min="763" max="763" width="11.85546875" style="1" customWidth="1"/>
    <col min="764" max="764" width="14.28515625" style="1" bestFit="1" customWidth="1"/>
    <col min="765" max="765" width="16.28515625" style="1" customWidth="1"/>
    <col min="766" max="1011" width="9.140625" style="1"/>
    <col min="1012" max="1012" width="4.28515625" style="1" customWidth="1"/>
    <col min="1013" max="1013" width="67.85546875" style="1" customWidth="1"/>
    <col min="1014" max="1014" width="15.140625" style="1" customWidth="1"/>
    <col min="1015" max="1015" width="13.28515625" style="1" customWidth="1"/>
    <col min="1016" max="1016" width="12.5703125" style="1" customWidth="1"/>
    <col min="1017" max="1017" width="12.140625" style="1" customWidth="1"/>
    <col min="1018" max="1018" width="14.5703125" style="1" bestFit="1" customWidth="1"/>
    <col min="1019" max="1019" width="11.85546875" style="1" customWidth="1"/>
    <col min="1020" max="1020" width="14.28515625" style="1" bestFit="1" customWidth="1"/>
    <col min="1021" max="1021" width="16.28515625" style="1" customWidth="1"/>
    <col min="1022" max="1267" width="9.140625" style="1"/>
    <col min="1268" max="1268" width="4.28515625" style="1" customWidth="1"/>
    <col min="1269" max="1269" width="67.85546875" style="1" customWidth="1"/>
    <col min="1270" max="1270" width="15.140625" style="1" customWidth="1"/>
    <col min="1271" max="1271" width="13.28515625" style="1" customWidth="1"/>
    <col min="1272" max="1272" width="12.5703125" style="1" customWidth="1"/>
    <col min="1273" max="1273" width="12.140625" style="1" customWidth="1"/>
    <col min="1274" max="1274" width="14.5703125" style="1" bestFit="1" customWidth="1"/>
    <col min="1275" max="1275" width="11.85546875" style="1" customWidth="1"/>
    <col min="1276" max="1276" width="14.28515625" style="1" bestFit="1" customWidth="1"/>
    <col min="1277" max="1277" width="16.28515625" style="1" customWidth="1"/>
    <col min="1278" max="1523" width="9.140625" style="1"/>
    <col min="1524" max="1524" width="4.28515625" style="1" customWidth="1"/>
    <col min="1525" max="1525" width="67.85546875" style="1" customWidth="1"/>
    <col min="1526" max="1526" width="15.140625" style="1" customWidth="1"/>
    <col min="1527" max="1527" width="13.28515625" style="1" customWidth="1"/>
    <col min="1528" max="1528" width="12.5703125" style="1" customWidth="1"/>
    <col min="1529" max="1529" width="12.140625" style="1" customWidth="1"/>
    <col min="1530" max="1530" width="14.5703125" style="1" bestFit="1" customWidth="1"/>
    <col min="1531" max="1531" width="11.85546875" style="1" customWidth="1"/>
    <col min="1532" max="1532" width="14.28515625" style="1" bestFit="1" customWidth="1"/>
    <col min="1533" max="1533" width="16.28515625" style="1" customWidth="1"/>
    <col min="1534" max="1779" width="9.140625" style="1"/>
    <col min="1780" max="1780" width="4.28515625" style="1" customWidth="1"/>
    <col min="1781" max="1781" width="67.85546875" style="1" customWidth="1"/>
    <col min="1782" max="1782" width="15.140625" style="1" customWidth="1"/>
    <col min="1783" max="1783" width="13.28515625" style="1" customWidth="1"/>
    <col min="1784" max="1784" width="12.5703125" style="1" customWidth="1"/>
    <col min="1785" max="1785" width="12.140625" style="1" customWidth="1"/>
    <col min="1786" max="1786" width="14.5703125" style="1" bestFit="1" customWidth="1"/>
    <col min="1787" max="1787" width="11.85546875" style="1" customWidth="1"/>
    <col min="1788" max="1788" width="14.28515625" style="1" bestFit="1" customWidth="1"/>
    <col min="1789" max="1789" width="16.28515625" style="1" customWidth="1"/>
    <col min="1790" max="2035" width="9.140625" style="1"/>
    <col min="2036" max="2036" width="4.28515625" style="1" customWidth="1"/>
    <col min="2037" max="2037" width="67.85546875" style="1" customWidth="1"/>
    <col min="2038" max="2038" width="15.140625" style="1" customWidth="1"/>
    <col min="2039" max="2039" width="13.28515625" style="1" customWidth="1"/>
    <col min="2040" max="2040" width="12.5703125" style="1" customWidth="1"/>
    <col min="2041" max="2041" width="12.140625" style="1" customWidth="1"/>
    <col min="2042" max="2042" width="14.5703125" style="1" bestFit="1" customWidth="1"/>
    <col min="2043" max="2043" width="11.85546875" style="1" customWidth="1"/>
    <col min="2044" max="2044" width="14.28515625" style="1" bestFit="1" customWidth="1"/>
    <col min="2045" max="2045" width="16.28515625" style="1" customWidth="1"/>
    <col min="2046" max="2291" width="9.140625" style="1"/>
    <col min="2292" max="2292" width="4.28515625" style="1" customWidth="1"/>
    <col min="2293" max="2293" width="67.85546875" style="1" customWidth="1"/>
    <col min="2294" max="2294" width="15.140625" style="1" customWidth="1"/>
    <col min="2295" max="2295" width="13.28515625" style="1" customWidth="1"/>
    <col min="2296" max="2296" width="12.5703125" style="1" customWidth="1"/>
    <col min="2297" max="2297" width="12.140625" style="1" customWidth="1"/>
    <col min="2298" max="2298" width="14.5703125" style="1" bestFit="1" customWidth="1"/>
    <col min="2299" max="2299" width="11.85546875" style="1" customWidth="1"/>
    <col min="2300" max="2300" width="14.28515625" style="1" bestFit="1" customWidth="1"/>
    <col min="2301" max="2301" width="16.28515625" style="1" customWidth="1"/>
    <col min="2302" max="2547" width="9.140625" style="1"/>
    <col min="2548" max="2548" width="4.28515625" style="1" customWidth="1"/>
    <col min="2549" max="2549" width="67.85546875" style="1" customWidth="1"/>
    <col min="2550" max="2550" width="15.140625" style="1" customWidth="1"/>
    <col min="2551" max="2551" width="13.28515625" style="1" customWidth="1"/>
    <col min="2552" max="2552" width="12.5703125" style="1" customWidth="1"/>
    <col min="2553" max="2553" width="12.140625" style="1" customWidth="1"/>
    <col min="2554" max="2554" width="14.5703125" style="1" bestFit="1" customWidth="1"/>
    <col min="2555" max="2555" width="11.85546875" style="1" customWidth="1"/>
    <col min="2556" max="2556" width="14.28515625" style="1" bestFit="1" customWidth="1"/>
    <col min="2557" max="2557" width="16.28515625" style="1" customWidth="1"/>
    <col min="2558" max="2803" width="9.140625" style="1"/>
    <col min="2804" max="2804" width="4.28515625" style="1" customWidth="1"/>
    <col min="2805" max="2805" width="67.85546875" style="1" customWidth="1"/>
    <col min="2806" max="2806" width="15.140625" style="1" customWidth="1"/>
    <col min="2807" max="2807" width="13.28515625" style="1" customWidth="1"/>
    <col min="2808" max="2808" width="12.5703125" style="1" customWidth="1"/>
    <col min="2809" max="2809" width="12.140625" style="1" customWidth="1"/>
    <col min="2810" max="2810" width="14.5703125" style="1" bestFit="1" customWidth="1"/>
    <col min="2811" max="2811" width="11.85546875" style="1" customWidth="1"/>
    <col min="2812" max="2812" width="14.28515625" style="1" bestFit="1" customWidth="1"/>
    <col min="2813" max="2813" width="16.28515625" style="1" customWidth="1"/>
    <col min="2814" max="3059" width="9.140625" style="1"/>
    <col min="3060" max="3060" width="4.28515625" style="1" customWidth="1"/>
    <col min="3061" max="3061" width="67.85546875" style="1" customWidth="1"/>
    <col min="3062" max="3062" width="15.140625" style="1" customWidth="1"/>
    <col min="3063" max="3063" width="13.28515625" style="1" customWidth="1"/>
    <col min="3064" max="3064" width="12.5703125" style="1" customWidth="1"/>
    <col min="3065" max="3065" width="12.140625" style="1" customWidth="1"/>
    <col min="3066" max="3066" width="14.5703125" style="1" bestFit="1" customWidth="1"/>
    <col min="3067" max="3067" width="11.85546875" style="1" customWidth="1"/>
    <col min="3068" max="3068" width="14.28515625" style="1" bestFit="1" customWidth="1"/>
    <col min="3069" max="3069" width="16.28515625" style="1" customWidth="1"/>
    <col min="3070" max="3315" width="9.140625" style="1"/>
    <col min="3316" max="3316" width="4.28515625" style="1" customWidth="1"/>
    <col min="3317" max="3317" width="67.85546875" style="1" customWidth="1"/>
    <col min="3318" max="3318" width="15.140625" style="1" customWidth="1"/>
    <col min="3319" max="3319" width="13.28515625" style="1" customWidth="1"/>
    <col min="3320" max="3320" width="12.5703125" style="1" customWidth="1"/>
    <col min="3321" max="3321" width="12.140625" style="1" customWidth="1"/>
    <col min="3322" max="3322" width="14.5703125" style="1" bestFit="1" customWidth="1"/>
    <col min="3323" max="3323" width="11.85546875" style="1" customWidth="1"/>
    <col min="3324" max="3324" width="14.28515625" style="1" bestFit="1" customWidth="1"/>
    <col min="3325" max="3325" width="16.28515625" style="1" customWidth="1"/>
    <col min="3326" max="3571" width="9.140625" style="1"/>
    <col min="3572" max="3572" width="4.28515625" style="1" customWidth="1"/>
    <col min="3573" max="3573" width="67.85546875" style="1" customWidth="1"/>
    <col min="3574" max="3574" width="15.140625" style="1" customWidth="1"/>
    <col min="3575" max="3575" width="13.28515625" style="1" customWidth="1"/>
    <col min="3576" max="3576" width="12.5703125" style="1" customWidth="1"/>
    <col min="3577" max="3577" width="12.140625" style="1" customWidth="1"/>
    <col min="3578" max="3578" width="14.5703125" style="1" bestFit="1" customWidth="1"/>
    <col min="3579" max="3579" width="11.85546875" style="1" customWidth="1"/>
    <col min="3580" max="3580" width="14.28515625" style="1" bestFit="1" customWidth="1"/>
    <col min="3581" max="3581" width="16.28515625" style="1" customWidth="1"/>
    <col min="3582" max="3827" width="9.140625" style="1"/>
    <col min="3828" max="3828" width="4.28515625" style="1" customWidth="1"/>
    <col min="3829" max="3829" width="67.85546875" style="1" customWidth="1"/>
    <col min="3830" max="3830" width="15.140625" style="1" customWidth="1"/>
    <col min="3831" max="3831" width="13.28515625" style="1" customWidth="1"/>
    <col min="3832" max="3832" width="12.5703125" style="1" customWidth="1"/>
    <col min="3833" max="3833" width="12.140625" style="1" customWidth="1"/>
    <col min="3834" max="3834" width="14.5703125" style="1" bestFit="1" customWidth="1"/>
    <col min="3835" max="3835" width="11.85546875" style="1" customWidth="1"/>
    <col min="3836" max="3836" width="14.28515625" style="1" bestFit="1" customWidth="1"/>
    <col min="3837" max="3837" width="16.28515625" style="1" customWidth="1"/>
    <col min="3838" max="4083" width="9.140625" style="1"/>
    <col min="4084" max="4084" width="4.28515625" style="1" customWidth="1"/>
    <col min="4085" max="4085" width="67.85546875" style="1" customWidth="1"/>
    <col min="4086" max="4086" width="15.140625" style="1" customWidth="1"/>
    <col min="4087" max="4087" width="13.28515625" style="1" customWidth="1"/>
    <col min="4088" max="4088" width="12.5703125" style="1" customWidth="1"/>
    <col min="4089" max="4089" width="12.140625" style="1" customWidth="1"/>
    <col min="4090" max="4090" width="14.5703125" style="1" bestFit="1" customWidth="1"/>
    <col min="4091" max="4091" width="11.85546875" style="1" customWidth="1"/>
    <col min="4092" max="4092" width="14.28515625" style="1" bestFit="1" customWidth="1"/>
    <col min="4093" max="4093" width="16.28515625" style="1" customWidth="1"/>
    <col min="4094" max="4339" width="9.140625" style="1"/>
    <col min="4340" max="4340" width="4.28515625" style="1" customWidth="1"/>
    <col min="4341" max="4341" width="67.85546875" style="1" customWidth="1"/>
    <col min="4342" max="4342" width="15.140625" style="1" customWidth="1"/>
    <col min="4343" max="4343" width="13.28515625" style="1" customWidth="1"/>
    <col min="4344" max="4344" width="12.5703125" style="1" customWidth="1"/>
    <col min="4345" max="4345" width="12.140625" style="1" customWidth="1"/>
    <col min="4346" max="4346" width="14.5703125" style="1" bestFit="1" customWidth="1"/>
    <col min="4347" max="4347" width="11.85546875" style="1" customWidth="1"/>
    <col min="4348" max="4348" width="14.28515625" style="1" bestFit="1" customWidth="1"/>
    <col min="4349" max="4349" width="16.28515625" style="1" customWidth="1"/>
    <col min="4350" max="4595" width="9.140625" style="1"/>
    <col min="4596" max="4596" width="4.28515625" style="1" customWidth="1"/>
    <col min="4597" max="4597" width="67.85546875" style="1" customWidth="1"/>
    <col min="4598" max="4598" width="15.140625" style="1" customWidth="1"/>
    <col min="4599" max="4599" width="13.28515625" style="1" customWidth="1"/>
    <col min="4600" max="4600" width="12.5703125" style="1" customWidth="1"/>
    <col min="4601" max="4601" width="12.140625" style="1" customWidth="1"/>
    <col min="4602" max="4602" width="14.5703125" style="1" bestFit="1" customWidth="1"/>
    <col min="4603" max="4603" width="11.85546875" style="1" customWidth="1"/>
    <col min="4604" max="4604" width="14.28515625" style="1" bestFit="1" customWidth="1"/>
    <col min="4605" max="4605" width="16.28515625" style="1" customWidth="1"/>
    <col min="4606" max="4851" width="9.140625" style="1"/>
    <col min="4852" max="4852" width="4.28515625" style="1" customWidth="1"/>
    <col min="4853" max="4853" width="67.85546875" style="1" customWidth="1"/>
    <col min="4854" max="4854" width="15.140625" style="1" customWidth="1"/>
    <col min="4855" max="4855" width="13.28515625" style="1" customWidth="1"/>
    <col min="4856" max="4856" width="12.5703125" style="1" customWidth="1"/>
    <col min="4857" max="4857" width="12.140625" style="1" customWidth="1"/>
    <col min="4858" max="4858" width="14.5703125" style="1" bestFit="1" customWidth="1"/>
    <col min="4859" max="4859" width="11.85546875" style="1" customWidth="1"/>
    <col min="4860" max="4860" width="14.28515625" style="1" bestFit="1" customWidth="1"/>
    <col min="4861" max="4861" width="16.28515625" style="1" customWidth="1"/>
    <col min="4862" max="5107" width="9.140625" style="1"/>
    <col min="5108" max="5108" width="4.28515625" style="1" customWidth="1"/>
    <col min="5109" max="5109" width="67.85546875" style="1" customWidth="1"/>
    <col min="5110" max="5110" width="15.140625" style="1" customWidth="1"/>
    <col min="5111" max="5111" width="13.28515625" style="1" customWidth="1"/>
    <col min="5112" max="5112" width="12.5703125" style="1" customWidth="1"/>
    <col min="5113" max="5113" width="12.140625" style="1" customWidth="1"/>
    <col min="5114" max="5114" width="14.5703125" style="1" bestFit="1" customWidth="1"/>
    <col min="5115" max="5115" width="11.85546875" style="1" customWidth="1"/>
    <col min="5116" max="5116" width="14.28515625" style="1" bestFit="1" customWidth="1"/>
    <col min="5117" max="5117" width="16.28515625" style="1" customWidth="1"/>
    <col min="5118" max="5363" width="9.140625" style="1"/>
    <col min="5364" max="5364" width="4.28515625" style="1" customWidth="1"/>
    <col min="5365" max="5365" width="67.85546875" style="1" customWidth="1"/>
    <col min="5366" max="5366" width="15.140625" style="1" customWidth="1"/>
    <col min="5367" max="5367" width="13.28515625" style="1" customWidth="1"/>
    <col min="5368" max="5368" width="12.5703125" style="1" customWidth="1"/>
    <col min="5369" max="5369" width="12.140625" style="1" customWidth="1"/>
    <col min="5370" max="5370" width="14.5703125" style="1" bestFit="1" customWidth="1"/>
    <col min="5371" max="5371" width="11.85546875" style="1" customWidth="1"/>
    <col min="5372" max="5372" width="14.28515625" style="1" bestFit="1" customWidth="1"/>
    <col min="5373" max="5373" width="16.28515625" style="1" customWidth="1"/>
    <col min="5374" max="5619" width="9.140625" style="1"/>
    <col min="5620" max="5620" width="4.28515625" style="1" customWidth="1"/>
    <col min="5621" max="5621" width="67.85546875" style="1" customWidth="1"/>
    <col min="5622" max="5622" width="15.140625" style="1" customWidth="1"/>
    <col min="5623" max="5623" width="13.28515625" style="1" customWidth="1"/>
    <col min="5624" max="5624" width="12.5703125" style="1" customWidth="1"/>
    <col min="5625" max="5625" width="12.140625" style="1" customWidth="1"/>
    <col min="5626" max="5626" width="14.5703125" style="1" bestFit="1" customWidth="1"/>
    <col min="5627" max="5627" width="11.85546875" style="1" customWidth="1"/>
    <col min="5628" max="5628" width="14.28515625" style="1" bestFit="1" customWidth="1"/>
    <col min="5629" max="5629" width="16.28515625" style="1" customWidth="1"/>
    <col min="5630" max="5875" width="9.140625" style="1"/>
    <col min="5876" max="5876" width="4.28515625" style="1" customWidth="1"/>
    <col min="5877" max="5877" width="67.85546875" style="1" customWidth="1"/>
    <col min="5878" max="5878" width="15.140625" style="1" customWidth="1"/>
    <col min="5879" max="5879" width="13.28515625" style="1" customWidth="1"/>
    <col min="5880" max="5880" width="12.5703125" style="1" customWidth="1"/>
    <col min="5881" max="5881" width="12.140625" style="1" customWidth="1"/>
    <col min="5882" max="5882" width="14.5703125" style="1" bestFit="1" customWidth="1"/>
    <col min="5883" max="5883" width="11.85546875" style="1" customWidth="1"/>
    <col min="5884" max="5884" width="14.28515625" style="1" bestFit="1" customWidth="1"/>
    <col min="5885" max="5885" width="16.28515625" style="1" customWidth="1"/>
    <col min="5886" max="6131" width="9.140625" style="1"/>
    <col min="6132" max="6132" width="4.28515625" style="1" customWidth="1"/>
    <col min="6133" max="6133" width="67.85546875" style="1" customWidth="1"/>
    <col min="6134" max="6134" width="15.140625" style="1" customWidth="1"/>
    <col min="6135" max="6135" width="13.28515625" style="1" customWidth="1"/>
    <col min="6136" max="6136" width="12.5703125" style="1" customWidth="1"/>
    <col min="6137" max="6137" width="12.140625" style="1" customWidth="1"/>
    <col min="6138" max="6138" width="14.5703125" style="1" bestFit="1" customWidth="1"/>
    <col min="6139" max="6139" width="11.85546875" style="1" customWidth="1"/>
    <col min="6140" max="6140" width="14.28515625" style="1" bestFit="1" customWidth="1"/>
    <col min="6141" max="6141" width="16.28515625" style="1" customWidth="1"/>
    <col min="6142" max="6387" width="9.140625" style="1"/>
    <col min="6388" max="6388" width="4.28515625" style="1" customWidth="1"/>
    <col min="6389" max="6389" width="67.85546875" style="1" customWidth="1"/>
    <col min="6390" max="6390" width="15.140625" style="1" customWidth="1"/>
    <col min="6391" max="6391" width="13.28515625" style="1" customWidth="1"/>
    <col min="6392" max="6392" width="12.5703125" style="1" customWidth="1"/>
    <col min="6393" max="6393" width="12.140625" style="1" customWidth="1"/>
    <col min="6394" max="6394" width="14.5703125" style="1" bestFit="1" customWidth="1"/>
    <col min="6395" max="6395" width="11.85546875" style="1" customWidth="1"/>
    <col min="6396" max="6396" width="14.28515625" style="1" bestFit="1" customWidth="1"/>
    <col min="6397" max="6397" width="16.28515625" style="1" customWidth="1"/>
    <col min="6398" max="6643" width="9.140625" style="1"/>
    <col min="6644" max="6644" width="4.28515625" style="1" customWidth="1"/>
    <col min="6645" max="6645" width="67.85546875" style="1" customWidth="1"/>
    <col min="6646" max="6646" width="15.140625" style="1" customWidth="1"/>
    <col min="6647" max="6647" width="13.28515625" style="1" customWidth="1"/>
    <col min="6648" max="6648" width="12.5703125" style="1" customWidth="1"/>
    <col min="6649" max="6649" width="12.140625" style="1" customWidth="1"/>
    <col min="6650" max="6650" width="14.5703125" style="1" bestFit="1" customWidth="1"/>
    <col min="6651" max="6651" width="11.85546875" style="1" customWidth="1"/>
    <col min="6652" max="6652" width="14.28515625" style="1" bestFit="1" customWidth="1"/>
    <col min="6653" max="6653" width="16.28515625" style="1" customWidth="1"/>
    <col min="6654" max="6899" width="9.140625" style="1"/>
    <col min="6900" max="6900" width="4.28515625" style="1" customWidth="1"/>
    <col min="6901" max="6901" width="67.85546875" style="1" customWidth="1"/>
    <col min="6902" max="6902" width="15.140625" style="1" customWidth="1"/>
    <col min="6903" max="6903" width="13.28515625" style="1" customWidth="1"/>
    <col min="6904" max="6904" width="12.5703125" style="1" customWidth="1"/>
    <col min="6905" max="6905" width="12.140625" style="1" customWidth="1"/>
    <col min="6906" max="6906" width="14.5703125" style="1" bestFit="1" customWidth="1"/>
    <col min="6907" max="6907" width="11.85546875" style="1" customWidth="1"/>
    <col min="6908" max="6908" width="14.28515625" style="1" bestFit="1" customWidth="1"/>
    <col min="6909" max="6909" width="16.28515625" style="1" customWidth="1"/>
    <col min="6910" max="7155" width="9.140625" style="1"/>
    <col min="7156" max="7156" width="4.28515625" style="1" customWidth="1"/>
    <col min="7157" max="7157" width="67.85546875" style="1" customWidth="1"/>
    <col min="7158" max="7158" width="15.140625" style="1" customWidth="1"/>
    <col min="7159" max="7159" width="13.28515625" style="1" customWidth="1"/>
    <col min="7160" max="7160" width="12.5703125" style="1" customWidth="1"/>
    <col min="7161" max="7161" width="12.140625" style="1" customWidth="1"/>
    <col min="7162" max="7162" width="14.5703125" style="1" bestFit="1" customWidth="1"/>
    <col min="7163" max="7163" width="11.85546875" style="1" customWidth="1"/>
    <col min="7164" max="7164" width="14.28515625" style="1" bestFit="1" customWidth="1"/>
    <col min="7165" max="7165" width="16.28515625" style="1" customWidth="1"/>
    <col min="7166" max="7411" width="9.140625" style="1"/>
    <col min="7412" max="7412" width="4.28515625" style="1" customWidth="1"/>
    <col min="7413" max="7413" width="67.85546875" style="1" customWidth="1"/>
    <col min="7414" max="7414" width="15.140625" style="1" customWidth="1"/>
    <col min="7415" max="7415" width="13.28515625" style="1" customWidth="1"/>
    <col min="7416" max="7416" width="12.5703125" style="1" customWidth="1"/>
    <col min="7417" max="7417" width="12.140625" style="1" customWidth="1"/>
    <col min="7418" max="7418" width="14.5703125" style="1" bestFit="1" customWidth="1"/>
    <col min="7419" max="7419" width="11.85546875" style="1" customWidth="1"/>
    <col min="7420" max="7420" width="14.28515625" style="1" bestFit="1" customWidth="1"/>
    <col min="7421" max="7421" width="16.28515625" style="1" customWidth="1"/>
    <col min="7422" max="7667" width="9.140625" style="1"/>
    <col min="7668" max="7668" width="4.28515625" style="1" customWidth="1"/>
    <col min="7669" max="7669" width="67.85546875" style="1" customWidth="1"/>
    <col min="7670" max="7670" width="15.140625" style="1" customWidth="1"/>
    <col min="7671" max="7671" width="13.28515625" style="1" customWidth="1"/>
    <col min="7672" max="7672" width="12.5703125" style="1" customWidth="1"/>
    <col min="7673" max="7673" width="12.140625" style="1" customWidth="1"/>
    <col min="7674" max="7674" width="14.5703125" style="1" bestFit="1" customWidth="1"/>
    <col min="7675" max="7675" width="11.85546875" style="1" customWidth="1"/>
    <col min="7676" max="7676" width="14.28515625" style="1" bestFit="1" customWidth="1"/>
    <col min="7677" max="7677" width="16.28515625" style="1" customWidth="1"/>
    <col min="7678" max="7923" width="9.140625" style="1"/>
    <col min="7924" max="7924" width="4.28515625" style="1" customWidth="1"/>
    <col min="7925" max="7925" width="67.85546875" style="1" customWidth="1"/>
    <col min="7926" max="7926" width="15.140625" style="1" customWidth="1"/>
    <col min="7927" max="7927" width="13.28515625" style="1" customWidth="1"/>
    <col min="7928" max="7928" width="12.5703125" style="1" customWidth="1"/>
    <col min="7929" max="7929" width="12.140625" style="1" customWidth="1"/>
    <col min="7930" max="7930" width="14.5703125" style="1" bestFit="1" customWidth="1"/>
    <col min="7931" max="7931" width="11.85546875" style="1" customWidth="1"/>
    <col min="7932" max="7932" width="14.28515625" style="1" bestFit="1" customWidth="1"/>
    <col min="7933" max="7933" width="16.28515625" style="1" customWidth="1"/>
    <col min="7934" max="8179" width="9.140625" style="1"/>
    <col min="8180" max="8180" width="4.28515625" style="1" customWidth="1"/>
    <col min="8181" max="8181" width="67.85546875" style="1" customWidth="1"/>
    <col min="8182" max="8182" width="15.140625" style="1" customWidth="1"/>
    <col min="8183" max="8183" width="13.28515625" style="1" customWidth="1"/>
    <col min="8184" max="8184" width="12.5703125" style="1" customWidth="1"/>
    <col min="8185" max="8185" width="12.140625" style="1" customWidth="1"/>
    <col min="8186" max="8186" width="14.5703125" style="1" bestFit="1" customWidth="1"/>
    <col min="8187" max="8187" width="11.85546875" style="1" customWidth="1"/>
    <col min="8188" max="8188" width="14.28515625" style="1" bestFit="1" customWidth="1"/>
    <col min="8189" max="8189" width="16.28515625" style="1" customWidth="1"/>
    <col min="8190" max="8435" width="9.140625" style="1"/>
    <col min="8436" max="8436" width="4.28515625" style="1" customWidth="1"/>
    <col min="8437" max="8437" width="67.85546875" style="1" customWidth="1"/>
    <col min="8438" max="8438" width="15.140625" style="1" customWidth="1"/>
    <col min="8439" max="8439" width="13.28515625" style="1" customWidth="1"/>
    <col min="8440" max="8440" width="12.5703125" style="1" customWidth="1"/>
    <col min="8441" max="8441" width="12.140625" style="1" customWidth="1"/>
    <col min="8442" max="8442" width="14.5703125" style="1" bestFit="1" customWidth="1"/>
    <col min="8443" max="8443" width="11.85546875" style="1" customWidth="1"/>
    <col min="8444" max="8444" width="14.28515625" style="1" bestFit="1" customWidth="1"/>
    <col min="8445" max="8445" width="16.28515625" style="1" customWidth="1"/>
    <col min="8446" max="8691" width="9.140625" style="1"/>
    <col min="8692" max="8692" width="4.28515625" style="1" customWidth="1"/>
    <col min="8693" max="8693" width="67.85546875" style="1" customWidth="1"/>
    <col min="8694" max="8694" width="15.140625" style="1" customWidth="1"/>
    <col min="8695" max="8695" width="13.28515625" style="1" customWidth="1"/>
    <col min="8696" max="8696" width="12.5703125" style="1" customWidth="1"/>
    <col min="8697" max="8697" width="12.140625" style="1" customWidth="1"/>
    <col min="8698" max="8698" width="14.5703125" style="1" bestFit="1" customWidth="1"/>
    <col min="8699" max="8699" width="11.85546875" style="1" customWidth="1"/>
    <col min="8700" max="8700" width="14.28515625" style="1" bestFit="1" customWidth="1"/>
    <col min="8701" max="8701" width="16.28515625" style="1" customWidth="1"/>
    <col min="8702" max="8947" width="9.140625" style="1"/>
    <col min="8948" max="8948" width="4.28515625" style="1" customWidth="1"/>
    <col min="8949" max="8949" width="67.85546875" style="1" customWidth="1"/>
    <col min="8950" max="8950" width="15.140625" style="1" customWidth="1"/>
    <col min="8951" max="8951" width="13.28515625" style="1" customWidth="1"/>
    <col min="8952" max="8952" width="12.5703125" style="1" customWidth="1"/>
    <col min="8953" max="8953" width="12.140625" style="1" customWidth="1"/>
    <col min="8954" max="8954" width="14.5703125" style="1" bestFit="1" customWidth="1"/>
    <col min="8955" max="8955" width="11.85546875" style="1" customWidth="1"/>
    <col min="8956" max="8956" width="14.28515625" style="1" bestFit="1" customWidth="1"/>
    <col min="8957" max="8957" width="16.28515625" style="1" customWidth="1"/>
    <col min="8958" max="9203" width="9.140625" style="1"/>
    <col min="9204" max="9204" width="4.28515625" style="1" customWidth="1"/>
    <col min="9205" max="9205" width="67.85546875" style="1" customWidth="1"/>
    <col min="9206" max="9206" width="15.140625" style="1" customWidth="1"/>
    <col min="9207" max="9207" width="13.28515625" style="1" customWidth="1"/>
    <col min="9208" max="9208" width="12.5703125" style="1" customWidth="1"/>
    <col min="9209" max="9209" width="12.140625" style="1" customWidth="1"/>
    <col min="9210" max="9210" width="14.5703125" style="1" bestFit="1" customWidth="1"/>
    <col min="9211" max="9211" width="11.85546875" style="1" customWidth="1"/>
    <col min="9212" max="9212" width="14.28515625" style="1" bestFit="1" customWidth="1"/>
    <col min="9213" max="9213" width="16.28515625" style="1" customWidth="1"/>
    <col min="9214" max="9459" width="9.140625" style="1"/>
    <col min="9460" max="9460" width="4.28515625" style="1" customWidth="1"/>
    <col min="9461" max="9461" width="67.85546875" style="1" customWidth="1"/>
    <col min="9462" max="9462" width="15.140625" style="1" customWidth="1"/>
    <col min="9463" max="9463" width="13.28515625" style="1" customWidth="1"/>
    <col min="9464" max="9464" width="12.5703125" style="1" customWidth="1"/>
    <col min="9465" max="9465" width="12.140625" style="1" customWidth="1"/>
    <col min="9466" max="9466" width="14.5703125" style="1" bestFit="1" customWidth="1"/>
    <col min="9467" max="9467" width="11.85546875" style="1" customWidth="1"/>
    <col min="9468" max="9468" width="14.28515625" style="1" bestFit="1" customWidth="1"/>
    <col min="9469" max="9469" width="16.28515625" style="1" customWidth="1"/>
    <col min="9470" max="9715" width="9.140625" style="1"/>
    <col min="9716" max="9716" width="4.28515625" style="1" customWidth="1"/>
    <col min="9717" max="9717" width="67.85546875" style="1" customWidth="1"/>
    <col min="9718" max="9718" width="15.140625" style="1" customWidth="1"/>
    <col min="9719" max="9719" width="13.28515625" style="1" customWidth="1"/>
    <col min="9720" max="9720" width="12.5703125" style="1" customWidth="1"/>
    <col min="9721" max="9721" width="12.140625" style="1" customWidth="1"/>
    <col min="9722" max="9722" width="14.5703125" style="1" bestFit="1" customWidth="1"/>
    <col min="9723" max="9723" width="11.85546875" style="1" customWidth="1"/>
    <col min="9724" max="9724" width="14.28515625" style="1" bestFit="1" customWidth="1"/>
    <col min="9725" max="9725" width="16.28515625" style="1" customWidth="1"/>
    <col min="9726" max="9971" width="9.140625" style="1"/>
    <col min="9972" max="9972" width="4.28515625" style="1" customWidth="1"/>
    <col min="9973" max="9973" width="67.85546875" style="1" customWidth="1"/>
    <col min="9974" max="9974" width="15.140625" style="1" customWidth="1"/>
    <col min="9975" max="9975" width="13.28515625" style="1" customWidth="1"/>
    <col min="9976" max="9976" width="12.5703125" style="1" customWidth="1"/>
    <col min="9977" max="9977" width="12.140625" style="1" customWidth="1"/>
    <col min="9978" max="9978" width="14.5703125" style="1" bestFit="1" customWidth="1"/>
    <col min="9979" max="9979" width="11.85546875" style="1" customWidth="1"/>
    <col min="9980" max="9980" width="14.28515625" style="1" bestFit="1" customWidth="1"/>
    <col min="9981" max="9981" width="16.28515625" style="1" customWidth="1"/>
    <col min="9982" max="10227" width="9.140625" style="1"/>
    <col min="10228" max="10228" width="4.28515625" style="1" customWidth="1"/>
    <col min="10229" max="10229" width="67.85546875" style="1" customWidth="1"/>
    <col min="10230" max="10230" width="15.140625" style="1" customWidth="1"/>
    <col min="10231" max="10231" width="13.28515625" style="1" customWidth="1"/>
    <col min="10232" max="10232" width="12.5703125" style="1" customWidth="1"/>
    <col min="10233" max="10233" width="12.140625" style="1" customWidth="1"/>
    <col min="10234" max="10234" width="14.5703125" style="1" bestFit="1" customWidth="1"/>
    <col min="10235" max="10235" width="11.85546875" style="1" customWidth="1"/>
    <col min="10236" max="10236" width="14.28515625" style="1" bestFit="1" customWidth="1"/>
    <col min="10237" max="10237" width="16.28515625" style="1" customWidth="1"/>
    <col min="10238" max="10483" width="9.140625" style="1"/>
    <col min="10484" max="10484" width="4.28515625" style="1" customWidth="1"/>
    <col min="10485" max="10485" width="67.85546875" style="1" customWidth="1"/>
    <col min="10486" max="10486" width="15.140625" style="1" customWidth="1"/>
    <col min="10487" max="10487" width="13.28515625" style="1" customWidth="1"/>
    <col min="10488" max="10488" width="12.5703125" style="1" customWidth="1"/>
    <col min="10489" max="10489" width="12.140625" style="1" customWidth="1"/>
    <col min="10490" max="10490" width="14.5703125" style="1" bestFit="1" customWidth="1"/>
    <col min="10491" max="10491" width="11.85546875" style="1" customWidth="1"/>
    <col min="10492" max="10492" width="14.28515625" style="1" bestFit="1" customWidth="1"/>
    <col min="10493" max="10493" width="16.28515625" style="1" customWidth="1"/>
    <col min="10494" max="10739" width="9.140625" style="1"/>
    <col min="10740" max="10740" width="4.28515625" style="1" customWidth="1"/>
    <col min="10741" max="10741" width="67.85546875" style="1" customWidth="1"/>
    <col min="10742" max="10742" width="15.140625" style="1" customWidth="1"/>
    <col min="10743" max="10743" width="13.28515625" style="1" customWidth="1"/>
    <col min="10744" max="10744" width="12.5703125" style="1" customWidth="1"/>
    <col min="10745" max="10745" width="12.140625" style="1" customWidth="1"/>
    <col min="10746" max="10746" width="14.5703125" style="1" bestFit="1" customWidth="1"/>
    <col min="10747" max="10747" width="11.85546875" style="1" customWidth="1"/>
    <col min="10748" max="10748" width="14.28515625" style="1" bestFit="1" customWidth="1"/>
    <col min="10749" max="10749" width="16.28515625" style="1" customWidth="1"/>
    <col min="10750" max="10995" width="9.140625" style="1"/>
    <col min="10996" max="10996" width="4.28515625" style="1" customWidth="1"/>
    <col min="10997" max="10997" width="67.85546875" style="1" customWidth="1"/>
    <col min="10998" max="10998" width="15.140625" style="1" customWidth="1"/>
    <col min="10999" max="10999" width="13.28515625" style="1" customWidth="1"/>
    <col min="11000" max="11000" width="12.5703125" style="1" customWidth="1"/>
    <col min="11001" max="11001" width="12.140625" style="1" customWidth="1"/>
    <col min="11002" max="11002" width="14.5703125" style="1" bestFit="1" customWidth="1"/>
    <col min="11003" max="11003" width="11.85546875" style="1" customWidth="1"/>
    <col min="11004" max="11004" width="14.28515625" style="1" bestFit="1" customWidth="1"/>
    <col min="11005" max="11005" width="16.28515625" style="1" customWidth="1"/>
    <col min="11006" max="11251" width="9.140625" style="1"/>
    <col min="11252" max="11252" width="4.28515625" style="1" customWidth="1"/>
    <col min="11253" max="11253" width="67.85546875" style="1" customWidth="1"/>
    <col min="11254" max="11254" width="15.140625" style="1" customWidth="1"/>
    <col min="11255" max="11255" width="13.28515625" style="1" customWidth="1"/>
    <col min="11256" max="11256" width="12.5703125" style="1" customWidth="1"/>
    <col min="11257" max="11257" width="12.140625" style="1" customWidth="1"/>
    <col min="11258" max="11258" width="14.5703125" style="1" bestFit="1" customWidth="1"/>
    <col min="11259" max="11259" width="11.85546875" style="1" customWidth="1"/>
    <col min="11260" max="11260" width="14.28515625" style="1" bestFit="1" customWidth="1"/>
    <col min="11261" max="11261" width="16.28515625" style="1" customWidth="1"/>
    <col min="11262" max="11507" width="9.140625" style="1"/>
    <col min="11508" max="11508" width="4.28515625" style="1" customWidth="1"/>
    <col min="11509" max="11509" width="67.85546875" style="1" customWidth="1"/>
    <col min="11510" max="11510" width="15.140625" style="1" customWidth="1"/>
    <col min="11511" max="11511" width="13.28515625" style="1" customWidth="1"/>
    <col min="11512" max="11512" width="12.5703125" style="1" customWidth="1"/>
    <col min="11513" max="11513" width="12.140625" style="1" customWidth="1"/>
    <col min="11514" max="11514" width="14.5703125" style="1" bestFit="1" customWidth="1"/>
    <col min="11515" max="11515" width="11.85546875" style="1" customWidth="1"/>
    <col min="11516" max="11516" width="14.28515625" style="1" bestFit="1" customWidth="1"/>
    <col min="11517" max="11517" width="16.28515625" style="1" customWidth="1"/>
    <col min="11518" max="11763" width="9.140625" style="1"/>
    <col min="11764" max="11764" width="4.28515625" style="1" customWidth="1"/>
    <col min="11765" max="11765" width="67.85546875" style="1" customWidth="1"/>
    <col min="11766" max="11766" width="15.140625" style="1" customWidth="1"/>
    <col min="11767" max="11767" width="13.28515625" style="1" customWidth="1"/>
    <col min="11768" max="11768" width="12.5703125" style="1" customWidth="1"/>
    <col min="11769" max="11769" width="12.140625" style="1" customWidth="1"/>
    <col min="11770" max="11770" width="14.5703125" style="1" bestFit="1" customWidth="1"/>
    <col min="11771" max="11771" width="11.85546875" style="1" customWidth="1"/>
    <col min="11772" max="11772" width="14.28515625" style="1" bestFit="1" customWidth="1"/>
    <col min="11773" max="11773" width="16.28515625" style="1" customWidth="1"/>
    <col min="11774" max="12019" width="9.140625" style="1"/>
    <col min="12020" max="12020" width="4.28515625" style="1" customWidth="1"/>
    <col min="12021" max="12021" width="67.85546875" style="1" customWidth="1"/>
    <col min="12022" max="12022" width="15.140625" style="1" customWidth="1"/>
    <col min="12023" max="12023" width="13.28515625" style="1" customWidth="1"/>
    <col min="12024" max="12024" width="12.5703125" style="1" customWidth="1"/>
    <col min="12025" max="12025" width="12.140625" style="1" customWidth="1"/>
    <col min="12026" max="12026" width="14.5703125" style="1" bestFit="1" customWidth="1"/>
    <col min="12027" max="12027" width="11.85546875" style="1" customWidth="1"/>
    <col min="12028" max="12028" width="14.28515625" style="1" bestFit="1" customWidth="1"/>
    <col min="12029" max="12029" width="16.28515625" style="1" customWidth="1"/>
    <col min="12030" max="12275" width="9.140625" style="1"/>
    <col min="12276" max="12276" width="4.28515625" style="1" customWidth="1"/>
    <col min="12277" max="12277" width="67.85546875" style="1" customWidth="1"/>
    <col min="12278" max="12278" width="15.140625" style="1" customWidth="1"/>
    <col min="12279" max="12279" width="13.28515625" style="1" customWidth="1"/>
    <col min="12280" max="12280" width="12.5703125" style="1" customWidth="1"/>
    <col min="12281" max="12281" width="12.140625" style="1" customWidth="1"/>
    <col min="12282" max="12282" width="14.5703125" style="1" bestFit="1" customWidth="1"/>
    <col min="12283" max="12283" width="11.85546875" style="1" customWidth="1"/>
    <col min="12284" max="12284" width="14.28515625" style="1" bestFit="1" customWidth="1"/>
    <col min="12285" max="12285" width="16.28515625" style="1" customWidth="1"/>
    <col min="12286" max="12531" width="9.140625" style="1"/>
    <col min="12532" max="12532" width="4.28515625" style="1" customWidth="1"/>
    <col min="12533" max="12533" width="67.85546875" style="1" customWidth="1"/>
    <col min="12534" max="12534" width="15.140625" style="1" customWidth="1"/>
    <col min="12535" max="12535" width="13.28515625" style="1" customWidth="1"/>
    <col min="12536" max="12536" width="12.5703125" style="1" customWidth="1"/>
    <col min="12537" max="12537" width="12.140625" style="1" customWidth="1"/>
    <col min="12538" max="12538" width="14.5703125" style="1" bestFit="1" customWidth="1"/>
    <col min="12539" max="12539" width="11.85546875" style="1" customWidth="1"/>
    <col min="12540" max="12540" width="14.28515625" style="1" bestFit="1" customWidth="1"/>
    <col min="12541" max="12541" width="16.28515625" style="1" customWidth="1"/>
    <col min="12542" max="12787" width="9.140625" style="1"/>
    <col min="12788" max="12788" width="4.28515625" style="1" customWidth="1"/>
    <col min="12789" max="12789" width="67.85546875" style="1" customWidth="1"/>
    <col min="12790" max="12790" width="15.140625" style="1" customWidth="1"/>
    <col min="12791" max="12791" width="13.28515625" style="1" customWidth="1"/>
    <col min="12792" max="12792" width="12.5703125" style="1" customWidth="1"/>
    <col min="12793" max="12793" width="12.140625" style="1" customWidth="1"/>
    <col min="12794" max="12794" width="14.5703125" style="1" bestFit="1" customWidth="1"/>
    <col min="12795" max="12795" width="11.85546875" style="1" customWidth="1"/>
    <col min="12796" max="12796" width="14.28515625" style="1" bestFit="1" customWidth="1"/>
    <col min="12797" max="12797" width="16.28515625" style="1" customWidth="1"/>
    <col min="12798" max="13043" width="9.140625" style="1"/>
    <col min="13044" max="13044" width="4.28515625" style="1" customWidth="1"/>
    <col min="13045" max="13045" width="67.85546875" style="1" customWidth="1"/>
    <col min="13046" max="13046" width="15.140625" style="1" customWidth="1"/>
    <col min="13047" max="13047" width="13.28515625" style="1" customWidth="1"/>
    <col min="13048" max="13048" width="12.5703125" style="1" customWidth="1"/>
    <col min="13049" max="13049" width="12.140625" style="1" customWidth="1"/>
    <col min="13050" max="13050" width="14.5703125" style="1" bestFit="1" customWidth="1"/>
    <col min="13051" max="13051" width="11.85546875" style="1" customWidth="1"/>
    <col min="13052" max="13052" width="14.28515625" style="1" bestFit="1" customWidth="1"/>
    <col min="13053" max="13053" width="16.28515625" style="1" customWidth="1"/>
    <col min="13054" max="13299" width="9.140625" style="1"/>
    <col min="13300" max="13300" width="4.28515625" style="1" customWidth="1"/>
    <col min="13301" max="13301" width="67.85546875" style="1" customWidth="1"/>
    <col min="13302" max="13302" width="15.140625" style="1" customWidth="1"/>
    <col min="13303" max="13303" width="13.28515625" style="1" customWidth="1"/>
    <col min="13304" max="13304" width="12.5703125" style="1" customWidth="1"/>
    <col min="13305" max="13305" width="12.140625" style="1" customWidth="1"/>
    <col min="13306" max="13306" width="14.5703125" style="1" bestFit="1" customWidth="1"/>
    <col min="13307" max="13307" width="11.85546875" style="1" customWidth="1"/>
    <col min="13308" max="13308" width="14.28515625" style="1" bestFit="1" customWidth="1"/>
    <col min="13309" max="13309" width="16.28515625" style="1" customWidth="1"/>
    <col min="13310" max="13555" width="9.140625" style="1"/>
    <col min="13556" max="13556" width="4.28515625" style="1" customWidth="1"/>
    <col min="13557" max="13557" width="67.85546875" style="1" customWidth="1"/>
    <col min="13558" max="13558" width="15.140625" style="1" customWidth="1"/>
    <col min="13559" max="13559" width="13.28515625" style="1" customWidth="1"/>
    <col min="13560" max="13560" width="12.5703125" style="1" customWidth="1"/>
    <col min="13561" max="13561" width="12.140625" style="1" customWidth="1"/>
    <col min="13562" max="13562" width="14.5703125" style="1" bestFit="1" customWidth="1"/>
    <col min="13563" max="13563" width="11.85546875" style="1" customWidth="1"/>
    <col min="13564" max="13564" width="14.28515625" style="1" bestFit="1" customWidth="1"/>
    <col min="13565" max="13565" width="16.28515625" style="1" customWidth="1"/>
    <col min="13566" max="13811" width="9.140625" style="1"/>
    <col min="13812" max="13812" width="4.28515625" style="1" customWidth="1"/>
    <col min="13813" max="13813" width="67.85546875" style="1" customWidth="1"/>
    <col min="13814" max="13814" width="15.140625" style="1" customWidth="1"/>
    <col min="13815" max="13815" width="13.28515625" style="1" customWidth="1"/>
    <col min="13816" max="13816" width="12.5703125" style="1" customWidth="1"/>
    <col min="13817" max="13817" width="12.140625" style="1" customWidth="1"/>
    <col min="13818" max="13818" width="14.5703125" style="1" bestFit="1" customWidth="1"/>
    <col min="13819" max="13819" width="11.85546875" style="1" customWidth="1"/>
    <col min="13820" max="13820" width="14.28515625" style="1" bestFit="1" customWidth="1"/>
    <col min="13821" max="13821" width="16.28515625" style="1" customWidth="1"/>
    <col min="13822" max="14067" width="9.140625" style="1"/>
    <col min="14068" max="14068" width="4.28515625" style="1" customWidth="1"/>
    <col min="14069" max="14069" width="67.85546875" style="1" customWidth="1"/>
    <col min="14070" max="14070" width="15.140625" style="1" customWidth="1"/>
    <col min="14071" max="14071" width="13.28515625" style="1" customWidth="1"/>
    <col min="14072" max="14072" width="12.5703125" style="1" customWidth="1"/>
    <col min="14073" max="14073" width="12.140625" style="1" customWidth="1"/>
    <col min="14074" max="14074" width="14.5703125" style="1" bestFit="1" customWidth="1"/>
    <col min="14075" max="14075" width="11.85546875" style="1" customWidth="1"/>
    <col min="14076" max="14076" width="14.28515625" style="1" bestFit="1" customWidth="1"/>
    <col min="14077" max="14077" width="16.28515625" style="1" customWidth="1"/>
    <col min="14078" max="14323" width="9.140625" style="1"/>
    <col min="14324" max="14324" width="4.28515625" style="1" customWidth="1"/>
    <col min="14325" max="14325" width="67.85546875" style="1" customWidth="1"/>
    <col min="14326" max="14326" width="15.140625" style="1" customWidth="1"/>
    <col min="14327" max="14327" width="13.28515625" style="1" customWidth="1"/>
    <col min="14328" max="14328" width="12.5703125" style="1" customWidth="1"/>
    <col min="14329" max="14329" width="12.140625" style="1" customWidth="1"/>
    <col min="14330" max="14330" width="14.5703125" style="1" bestFit="1" customWidth="1"/>
    <col min="14331" max="14331" width="11.85546875" style="1" customWidth="1"/>
    <col min="14332" max="14332" width="14.28515625" style="1" bestFit="1" customWidth="1"/>
    <col min="14333" max="14333" width="16.28515625" style="1" customWidth="1"/>
    <col min="14334" max="14579" width="9.140625" style="1"/>
    <col min="14580" max="14580" width="4.28515625" style="1" customWidth="1"/>
    <col min="14581" max="14581" width="67.85546875" style="1" customWidth="1"/>
    <col min="14582" max="14582" width="15.140625" style="1" customWidth="1"/>
    <col min="14583" max="14583" width="13.28515625" style="1" customWidth="1"/>
    <col min="14584" max="14584" width="12.5703125" style="1" customWidth="1"/>
    <col min="14585" max="14585" width="12.140625" style="1" customWidth="1"/>
    <col min="14586" max="14586" width="14.5703125" style="1" bestFit="1" customWidth="1"/>
    <col min="14587" max="14587" width="11.85546875" style="1" customWidth="1"/>
    <col min="14588" max="14588" width="14.28515625" style="1" bestFit="1" customWidth="1"/>
    <col min="14589" max="14589" width="16.28515625" style="1" customWidth="1"/>
    <col min="14590" max="14835" width="9.140625" style="1"/>
    <col min="14836" max="14836" width="4.28515625" style="1" customWidth="1"/>
    <col min="14837" max="14837" width="67.85546875" style="1" customWidth="1"/>
    <col min="14838" max="14838" width="15.140625" style="1" customWidth="1"/>
    <col min="14839" max="14839" width="13.28515625" style="1" customWidth="1"/>
    <col min="14840" max="14840" width="12.5703125" style="1" customWidth="1"/>
    <col min="14841" max="14841" width="12.140625" style="1" customWidth="1"/>
    <col min="14842" max="14842" width="14.5703125" style="1" bestFit="1" customWidth="1"/>
    <col min="14843" max="14843" width="11.85546875" style="1" customWidth="1"/>
    <col min="14844" max="14844" width="14.28515625" style="1" bestFit="1" customWidth="1"/>
    <col min="14845" max="14845" width="16.28515625" style="1" customWidth="1"/>
    <col min="14846" max="15091" width="9.140625" style="1"/>
    <col min="15092" max="15092" width="4.28515625" style="1" customWidth="1"/>
    <col min="15093" max="15093" width="67.85546875" style="1" customWidth="1"/>
    <col min="15094" max="15094" width="15.140625" style="1" customWidth="1"/>
    <col min="15095" max="15095" width="13.28515625" style="1" customWidth="1"/>
    <col min="15096" max="15096" width="12.5703125" style="1" customWidth="1"/>
    <col min="15097" max="15097" width="12.140625" style="1" customWidth="1"/>
    <col min="15098" max="15098" width="14.5703125" style="1" bestFit="1" customWidth="1"/>
    <col min="15099" max="15099" width="11.85546875" style="1" customWidth="1"/>
    <col min="15100" max="15100" width="14.28515625" style="1" bestFit="1" customWidth="1"/>
    <col min="15101" max="15101" width="16.28515625" style="1" customWidth="1"/>
    <col min="15102" max="15347" width="9.140625" style="1"/>
    <col min="15348" max="15348" width="4.28515625" style="1" customWidth="1"/>
    <col min="15349" max="15349" width="67.85546875" style="1" customWidth="1"/>
    <col min="15350" max="15350" width="15.140625" style="1" customWidth="1"/>
    <col min="15351" max="15351" width="13.28515625" style="1" customWidth="1"/>
    <col min="15352" max="15352" width="12.5703125" style="1" customWidth="1"/>
    <col min="15353" max="15353" width="12.140625" style="1" customWidth="1"/>
    <col min="15354" max="15354" width="14.5703125" style="1" bestFit="1" customWidth="1"/>
    <col min="15355" max="15355" width="11.85546875" style="1" customWidth="1"/>
    <col min="15356" max="15356" width="14.28515625" style="1" bestFit="1" customWidth="1"/>
    <col min="15357" max="15357" width="16.28515625" style="1" customWidth="1"/>
    <col min="15358" max="15603" width="9.140625" style="1"/>
    <col min="15604" max="15604" width="4.28515625" style="1" customWidth="1"/>
    <col min="15605" max="15605" width="67.85546875" style="1" customWidth="1"/>
    <col min="15606" max="15606" width="15.140625" style="1" customWidth="1"/>
    <col min="15607" max="15607" width="13.28515625" style="1" customWidth="1"/>
    <col min="15608" max="15608" width="12.5703125" style="1" customWidth="1"/>
    <col min="15609" max="15609" width="12.140625" style="1" customWidth="1"/>
    <col min="15610" max="15610" width="14.5703125" style="1" bestFit="1" customWidth="1"/>
    <col min="15611" max="15611" width="11.85546875" style="1" customWidth="1"/>
    <col min="15612" max="15612" width="14.28515625" style="1" bestFit="1" customWidth="1"/>
    <col min="15613" max="15613" width="16.28515625" style="1" customWidth="1"/>
    <col min="15614" max="15859" width="9.140625" style="1"/>
    <col min="15860" max="15860" width="4.28515625" style="1" customWidth="1"/>
    <col min="15861" max="15861" width="67.85546875" style="1" customWidth="1"/>
    <col min="15862" max="15862" width="15.140625" style="1" customWidth="1"/>
    <col min="15863" max="15863" width="13.28515625" style="1" customWidth="1"/>
    <col min="15864" max="15864" width="12.5703125" style="1" customWidth="1"/>
    <col min="15865" max="15865" width="12.140625" style="1" customWidth="1"/>
    <col min="15866" max="15866" width="14.5703125" style="1" bestFit="1" customWidth="1"/>
    <col min="15867" max="15867" width="11.85546875" style="1" customWidth="1"/>
    <col min="15868" max="15868" width="14.28515625" style="1" bestFit="1" customWidth="1"/>
    <col min="15869" max="15869" width="16.28515625" style="1" customWidth="1"/>
    <col min="15870" max="16115" width="9.140625" style="1"/>
    <col min="16116" max="16116" width="4.28515625" style="1" customWidth="1"/>
    <col min="16117" max="16117" width="67.85546875" style="1" customWidth="1"/>
    <col min="16118" max="16118" width="15.140625" style="1" customWidth="1"/>
    <col min="16119" max="16119" width="13.28515625" style="1" customWidth="1"/>
    <col min="16120" max="16120" width="12.5703125" style="1" customWidth="1"/>
    <col min="16121" max="16121" width="12.140625" style="1" customWidth="1"/>
    <col min="16122" max="16122" width="14.5703125" style="1" bestFit="1" customWidth="1"/>
    <col min="16123" max="16123" width="11.85546875" style="1" customWidth="1"/>
    <col min="16124" max="16124" width="14.28515625" style="1" bestFit="1" customWidth="1"/>
    <col min="16125" max="16125" width="16.28515625" style="1" customWidth="1"/>
    <col min="16126" max="16384" width="9.140625" style="1"/>
  </cols>
  <sheetData>
    <row r="6" spans="1:10" x14ac:dyDescent="0.25">
      <c r="C6" s="55"/>
      <c r="D6" s="48" t="s">
        <v>109</v>
      </c>
    </row>
    <row r="7" spans="1:10" ht="15" customHeight="1" x14ac:dyDescent="0.25">
      <c r="A7" s="161" t="s">
        <v>80</v>
      </c>
      <c r="B7" s="161"/>
      <c r="C7" s="161"/>
      <c r="D7" s="161"/>
      <c r="E7" s="105"/>
    </row>
    <row r="8" spans="1:10" ht="15" customHeight="1" x14ac:dyDescent="0.25">
      <c r="A8" s="161"/>
      <c r="B8" s="161"/>
      <c r="C8" s="161"/>
      <c r="D8" s="161"/>
      <c r="E8" s="105"/>
    </row>
    <row r="9" spans="1:10" ht="15.75" customHeight="1" thickBot="1" x14ac:dyDescent="0.3">
      <c r="A9" s="161"/>
      <c r="B9" s="161"/>
      <c r="C9" s="161"/>
      <c r="D9" s="161"/>
      <c r="E9" s="106"/>
    </row>
    <row r="10" spans="1:10" ht="63" customHeight="1" thickBot="1" x14ac:dyDescent="0.3">
      <c r="A10" s="2"/>
      <c r="B10" s="153" t="s">
        <v>20</v>
      </c>
      <c r="C10" s="56" t="s">
        <v>82</v>
      </c>
      <c r="D10" s="68" t="s">
        <v>81</v>
      </c>
      <c r="E10" s="100" t="s">
        <v>83</v>
      </c>
      <c r="F10" s="74" t="s">
        <v>84</v>
      </c>
      <c r="G10" s="77" t="s">
        <v>85</v>
      </c>
      <c r="H10" s="80" t="s">
        <v>86</v>
      </c>
      <c r="I10" s="83" t="s">
        <v>87</v>
      </c>
      <c r="J10" s="86" t="s">
        <v>88</v>
      </c>
    </row>
    <row r="11" spans="1:10" ht="16.5" thickBot="1" x14ac:dyDescent="0.3">
      <c r="A11" s="2"/>
      <c r="B11" s="3" t="s">
        <v>21</v>
      </c>
      <c r="C11" s="59">
        <f>C12+C16+C21+C38</f>
        <v>9291000</v>
      </c>
      <c r="D11" s="69">
        <f>D12+D16+D21+D38</f>
        <v>9661532.3999999985</v>
      </c>
      <c r="E11" s="101">
        <f>E12+E16+E21+E38</f>
        <v>6839182.79</v>
      </c>
      <c r="F11" s="4">
        <f t="shared" ref="F11:J11" si="0">F12+F16+F21+F38</f>
        <v>2260787</v>
      </c>
      <c r="G11" s="4">
        <f t="shared" si="0"/>
        <v>170548.61</v>
      </c>
      <c r="H11" s="4">
        <f t="shared" si="0"/>
        <v>129434</v>
      </c>
      <c r="I11" s="4">
        <f t="shared" si="0"/>
        <v>166757</v>
      </c>
      <c r="J11" s="4">
        <f t="shared" si="0"/>
        <v>94823</v>
      </c>
    </row>
    <row r="12" spans="1:10" ht="48" thickBot="1" x14ac:dyDescent="0.3">
      <c r="A12" s="2" t="s">
        <v>18</v>
      </c>
      <c r="B12" s="5" t="s">
        <v>22</v>
      </c>
      <c r="C12" s="59">
        <v>100000</v>
      </c>
      <c r="D12" s="69">
        <f>D13+D14+D15</f>
        <v>118678.26999999999</v>
      </c>
      <c r="E12" s="101">
        <f>E13+E14+E15</f>
        <v>68632.27</v>
      </c>
      <c r="F12" s="4">
        <f t="shared" ref="F12:J12" si="1">F13+F14+F15</f>
        <v>0</v>
      </c>
      <c r="G12" s="4">
        <f t="shared" si="1"/>
        <v>9360</v>
      </c>
      <c r="H12" s="4">
        <f t="shared" si="1"/>
        <v>14400</v>
      </c>
      <c r="I12" s="4">
        <f t="shared" si="1"/>
        <v>17550</v>
      </c>
      <c r="J12" s="4">
        <f t="shared" si="1"/>
        <v>8736</v>
      </c>
    </row>
    <row r="13" spans="1:10" ht="45.75" x14ac:dyDescent="0.25">
      <c r="A13" s="6" t="s">
        <v>23</v>
      </c>
      <c r="B13" s="7" t="s">
        <v>72</v>
      </c>
      <c r="C13" s="60">
        <v>100000</v>
      </c>
      <c r="D13" s="70">
        <f>E13+F13+G13+H13+I13+J13</f>
        <v>100195.20999999999</v>
      </c>
      <c r="E13" s="102">
        <v>55199.21</v>
      </c>
      <c r="F13" s="75"/>
      <c r="G13" s="78">
        <v>9360</v>
      </c>
      <c r="H13" s="81">
        <v>14400</v>
      </c>
      <c r="I13" s="84">
        <v>12500</v>
      </c>
      <c r="J13" s="87">
        <v>8736</v>
      </c>
    </row>
    <row r="14" spans="1:10" ht="45" x14ac:dyDescent="0.25">
      <c r="A14" s="8" t="s">
        <v>24</v>
      </c>
      <c r="B14" s="9" t="s">
        <v>25</v>
      </c>
      <c r="C14" s="61"/>
      <c r="D14" s="70">
        <f>E14+I14</f>
        <v>5446.36</v>
      </c>
      <c r="E14" s="102">
        <v>396.36</v>
      </c>
      <c r="F14" s="75"/>
      <c r="G14" s="78"/>
      <c r="H14" s="81"/>
      <c r="I14" s="84">
        <v>5050</v>
      </c>
      <c r="J14" s="87"/>
    </row>
    <row r="15" spans="1:10" ht="16.5" thickBot="1" x14ac:dyDescent="0.3">
      <c r="A15" s="10" t="s">
        <v>77</v>
      </c>
      <c r="B15" s="11" t="s">
        <v>70</v>
      </c>
      <c r="C15" s="60"/>
      <c r="D15" s="70">
        <f>E15</f>
        <v>13036.699999999999</v>
      </c>
      <c r="E15" s="102">
        <f>250.8+320.18+12465.72</f>
        <v>13036.699999999999</v>
      </c>
      <c r="F15" s="75"/>
      <c r="G15" s="78"/>
      <c r="H15" s="81"/>
      <c r="I15" s="84"/>
      <c r="J15" s="87"/>
    </row>
    <row r="16" spans="1:10" ht="32.25" thickBot="1" x14ac:dyDescent="0.3">
      <c r="A16" s="2" t="s">
        <v>26</v>
      </c>
      <c r="B16" s="5" t="s">
        <v>27</v>
      </c>
      <c r="C16" s="59">
        <v>2300000</v>
      </c>
      <c r="D16" s="69">
        <f>D17+D18+D19+D20</f>
        <v>2675108</v>
      </c>
      <c r="E16" s="101">
        <f>E17+E18+E19+E20</f>
        <v>1975047</v>
      </c>
      <c r="F16" s="4">
        <f t="shared" ref="F16:J16" si="2">F17+F18+F19+F20</f>
        <v>681701</v>
      </c>
      <c r="G16" s="4">
        <f t="shared" si="2"/>
        <v>0</v>
      </c>
      <c r="H16" s="4">
        <f t="shared" si="2"/>
        <v>0</v>
      </c>
      <c r="I16" s="4">
        <f t="shared" si="2"/>
        <v>18360</v>
      </c>
      <c r="J16" s="4">
        <f t="shared" si="2"/>
        <v>0</v>
      </c>
    </row>
    <row r="17" spans="1:10" ht="30" x14ac:dyDescent="0.25">
      <c r="A17" s="12" t="s">
        <v>28</v>
      </c>
      <c r="B17" s="13" t="s">
        <v>29</v>
      </c>
      <c r="C17" s="62">
        <v>2300000</v>
      </c>
      <c r="D17" s="71">
        <f>E17</f>
        <v>1671719</v>
      </c>
      <c r="E17" s="102">
        <v>1671719</v>
      </c>
      <c r="F17" s="75"/>
      <c r="G17" s="78"/>
      <c r="H17" s="81"/>
      <c r="I17" s="84"/>
      <c r="J17" s="87"/>
    </row>
    <row r="18" spans="1:10" x14ac:dyDescent="0.25">
      <c r="A18" s="8"/>
      <c r="B18" s="9" t="s">
        <v>30</v>
      </c>
      <c r="C18" s="63"/>
      <c r="D18" s="71">
        <f>E18</f>
        <v>303328</v>
      </c>
      <c r="E18" s="102">
        <v>303328</v>
      </c>
      <c r="F18" s="75"/>
      <c r="G18" s="78"/>
      <c r="H18" s="81"/>
      <c r="I18" s="84"/>
      <c r="J18" s="87"/>
    </row>
    <row r="19" spans="1:10" ht="30" x14ac:dyDescent="0.25">
      <c r="A19" s="8" t="s">
        <v>31</v>
      </c>
      <c r="B19" s="9" t="s">
        <v>32</v>
      </c>
      <c r="C19" s="61"/>
      <c r="D19" s="70">
        <f>F19</f>
        <v>681701</v>
      </c>
      <c r="E19" s="102"/>
      <c r="F19" s="75">
        <v>681701</v>
      </c>
      <c r="G19" s="78"/>
      <c r="H19" s="81"/>
      <c r="I19" s="84"/>
      <c r="J19" s="87"/>
    </row>
    <row r="20" spans="1:10" ht="47.25" thickBot="1" x14ac:dyDescent="0.3">
      <c r="A20" s="10"/>
      <c r="B20" s="14" t="s">
        <v>73</v>
      </c>
      <c r="C20" s="64"/>
      <c r="D20" s="70">
        <f>I20</f>
        <v>18360</v>
      </c>
      <c r="E20" s="102"/>
      <c r="F20" s="75"/>
      <c r="G20" s="78"/>
      <c r="H20" s="81"/>
      <c r="I20" s="84">
        <v>18360</v>
      </c>
      <c r="J20" s="87"/>
    </row>
    <row r="21" spans="1:10" ht="48" thickBot="1" x14ac:dyDescent="0.3">
      <c r="A21" s="2" t="s">
        <v>33</v>
      </c>
      <c r="B21" s="5" t="s">
        <v>34</v>
      </c>
      <c r="C21" s="59">
        <v>1521000</v>
      </c>
      <c r="D21" s="69">
        <f>D22+D24+D25+D26+D27+D33</f>
        <v>1471525.8599999999</v>
      </c>
      <c r="E21" s="101">
        <f>E22+E23+E24+E25+E26+E27+E28+E29+E30+E31+E32+E33</f>
        <v>1445116.8599999999</v>
      </c>
      <c r="F21" s="4">
        <f t="shared" ref="F21:J21" si="3">F22+F23+F24+F25+F26+F27+F28+F29+F30+F31+F32+F33</f>
        <v>0</v>
      </c>
      <c r="G21" s="4">
        <f t="shared" si="3"/>
        <v>0</v>
      </c>
      <c r="H21" s="4">
        <f t="shared" si="3"/>
        <v>0</v>
      </c>
      <c r="I21" s="4">
        <f t="shared" si="3"/>
        <v>0</v>
      </c>
      <c r="J21" s="4">
        <f t="shared" si="3"/>
        <v>26409</v>
      </c>
    </row>
    <row r="22" spans="1:10" ht="30" x14ac:dyDescent="0.25">
      <c r="A22" s="12" t="s">
        <v>35</v>
      </c>
      <c r="B22" s="13" t="s">
        <v>36</v>
      </c>
      <c r="C22" s="62">
        <v>5000</v>
      </c>
      <c r="D22" s="71">
        <f>E22</f>
        <v>9379</v>
      </c>
      <c r="E22" s="102">
        <v>9379</v>
      </c>
      <c r="F22" s="75"/>
      <c r="G22" s="78"/>
      <c r="H22" s="81"/>
      <c r="I22" s="84"/>
      <c r="J22" s="87"/>
    </row>
    <row r="23" spans="1:10" x14ac:dyDescent="0.25">
      <c r="A23" s="8"/>
      <c r="B23" s="9" t="s">
        <v>30</v>
      </c>
      <c r="C23" s="63"/>
      <c r="D23" s="71"/>
      <c r="E23" s="101"/>
      <c r="F23" s="75"/>
      <c r="G23" s="78"/>
      <c r="H23" s="81"/>
      <c r="I23" s="84"/>
      <c r="J23" s="87"/>
    </row>
    <row r="24" spans="1:10" x14ac:dyDescent="0.25">
      <c r="A24" s="8" t="s">
        <v>37</v>
      </c>
      <c r="B24" s="9" t="s">
        <v>38</v>
      </c>
      <c r="C24" s="65">
        <v>180000</v>
      </c>
      <c r="D24" s="72">
        <f>E24+J24</f>
        <v>106335.84</v>
      </c>
      <c r="E24" s="102">
        <v>79926.84</v>
      </c>
      <c r="F24" s="75"/>
      <c r="G24" s="78"/>
      <c r="H24" s="81"/>
      <c r="I24" s="84"/>
      <c r="J24" s="87">
        <v>26409</v>
      </c>
    </row>
    <row r="25" spans="1:10" x14ac:dyDescent="0.25">
      <c r="A25" s="8"/>
      <c r="B25" s="9" t="s">
        <v>30</v>
      </c>
      <c r="C25" s="65"/>
      <c r="D25" s="72">
        <f>E25</f>
        <v>14942.62</v>
      </c>
      <c r="E25" s="102">
        <v>14942.62</v>
      </c>
      <c r="F25" s="75"/>
      <c r="G25" s="78"/>
      <c r="H25" s="81"/>
      <c r="I25" s="84"/>
      <c r="J25" s="87"/>
    </row>
    <row r="26" spans="1:10" x14ac:dyDescent="0.25">
      <c r="A26" s="8" t="s">
        <v>39</v>
      </c>
      <c r="B26" s="9" t="s">
        <v>40</v>
      </c>
      <c r="C26" s="63">
        <v>130000</v>
      </c>
      <c r="D26" s="71">
        <f>E26</f>
        <v>47747.030000000006</v>
      </c>
      <c r="E26" s="102">
        <f>47588.87+158.16</f>
        <v>47747.030000000006</v>
      </c>
      <c r="F26" s="75"/>
      <c r="G26" s="78"/>
      <c r="H26" s="81"/>
      <c r="I26" s="84"/>
      <c r="J26" s="87"/>
    </row>
    <row r="27" spans="1:10" x14ac:dyDescent="0.25">
      <c r="A27" s="8"/>
      <c r="B27" s="9" t="s">
        <v>30</v>
      </c>
      <c r="C27" s="63"/>
      <c r="D27" s="71">
        <f>E27</f>
        <v>15519.36</v>
      </c>
      <c r="E27" s="102">
        <f>6806.16+8713.2</f>
        <v>15519.36</v>
      </c>
      <c r="F27" s="75"/>
      <c r="G27" s="78"/>
      <c r="H27" s="81"/>
      <c r="I27" s="84"/>
      <c r="J27" s="87"/>
    </row>
    <row r="28" spans="1:10" x14ac:dyDescent="0.25">
      <c r="A28" s="15" t="s">
        <v>41</v>
      </c>
      <c r="B28" s="9" t="s">
        <v>42</v>
      </c>
      <c r="C28" s="63"/>
      <c r="D28" s="71"/>
      <c r="E28" s="101"/>
      <c r="F28" s="75"/>
      <c r="G28" s="78"/>
      <c r="H28" s="81"/>
      <c r="I28" s="84"/>
      <c r="J28" s="87"/>
    </row>
    <row r="29" spans="1:10" ht="60" x14ac:dyDescent="0.25">
      <c r="A29" s="16" t="s">
        <v>43</v>
      </c>
      <c r="B29" s="13" t="s">
        <v>44</v>
      </c>
      <c r="C29" s="61"/>
      <c r="D29" s="70"/>
      <c r="E29" s="101"/>
      <c r="F29" s="75"/>
      <c r="G29" s="78"/>
      <c r="H29" s="81"/>
      <c r="I29" s="84"/>
      <c r="J29" s="87"/>
    </row>
    <row r="30" spans="1:10" x14ac:dyDescent="0.25">
      <c r="A30" s="16" t="s">
        <v>45</v>
      </c>
      <c r="B30" s="13" t="s">
        <v>46</v>
      </c>
      <c r="C30" s="61">
        <v>100000</v>
      </c>
      <c r="D30" s="70"/>
      <c r="E30" s="102"/>
      <c r="F30" s="75"/>
      <c r="G30" s="78"/>
      <c r="H30" s="81"/>
      <c r="I30" s="84"/>
      <c r="J30" s="87"/>
    </row>
    <row r="31" spans="1:10" x14ac:dyDescent="0.25">
      <c r="A31" s="12"/>
      <c r="B31" s="13" t="s">
        <v>47</v>
      </c>
      <c r="C31" s="61"/>
      <c r="D31" s="70"/>
      <c r="E31" s="101"/>
      <c r="F31" s="75"/>
      <c r="G31" s="78"/>
      <c r="H31" s="81"/>
      <c r="I31" s="84"/>
      <c r="J31" s="87"/>
    </row>
    <row r="32" spans="1:10" x14ac:dyDescent="0.25">
      <c r="A32" s="12" t="s">
        <v>48</v>
      </c>
      <c r="B32" s="13" t="s">
        <v>49</v>
      </c>
      <c r="C32" s="61">
        <v>6000</v>
      </c>
      <c r="D32" s="70"/>
      <c r="E32" s="102"/>
      <c r="F32" s="75"/>
      <c r="G32" s="78"/>
      <c r="H32" s="81"/>
      <c r="I32" s="84"/>
      <c r="J32" s="87"/>
    </row>
    <row r="33" spans="1:10" ht="25.5" customHeight="1" x14ac:dyDescent="0.25">
      <c r="A33" s="16" t="s">
        <v>50</v>
      </c>
      <c r="B33" s="13" t="s">
        <v>51</v>
      </c>
      <c r="C33" s="61">
        <v>1100000</v>
      </c>
      <c r="D33" s="99">
        <f>D34+D35</f>
        <v>1277602.01</v>
      </c>
      <c r="E33" s="101">
        <f>E34+E35</f>
        <v>1277602.01</v>
      </c>
      <c r="F33" s="4">
        <f t="shared" ref="F33:J33" si="4">F34+F35</f>
        <v>0</v>
      </c>
      <c r="G33" s="4">
        <f t="shared" si="4"/>
        <v>0</v>
      </c>
      <c r="H33" s="4">
        <f t="shared" si="4"/>
        <v>0</v>
      </c>
      <c r="I33" s="4">
        <f t="shared" si="4"/>
        <v>0</v>
      </c>
      <c r="J33" s="4">
        <f t="shared" si="4"/>
        <v>0</v>
      </c>
    </row>
    <row r="34" spans="1:10" ht="22.5" customHeight="1" x14ac:dyDescent="0.25">
      <c r="A34" s="15"/>
      <c r="B34" s="9" t="s">
        <v>71</v>
      </c>
      <c r="C34" s="61"/>
      <c r="D34" s="70">
        <f>E34</f>
        <v>1064954.95</v>
      </c>
      <c r="E34" s="102">
        <f>982594.91+82360.04</f>
        <v>1064954.95</v>
      </c>
      <c r="F34" s="75"/>
      <c r="G34" s="78"/>
      <c r="H34" s="81"/>
      <c r="I34" s="84"/>
      <c r="J34" s="87"/>
    </row>
    <row r="35" spans="1:10" ht="25.5" customHeight="1" x14ac:dyDescent="0.25">
      <c r="A35" s="15"/>
      <c r="B35" s="9" t="s">
        <v>17</v>
      </c>
      <c r="C35" s="61"/>
      <c r="D35" s="70">
        <f>E35</f>
        <v>212647.06</v>
      </c>
      <c r="E35" s="102">
        <v>212647.06</v>
      </c>
      <c r="F35" s="75"/>
      <c r="G35" s="78"/>
      <c r="H35" s="81"/>
      <c r="I35" s="84"/>
      <c r="J35" s="87"/>
    </row>
    <row r="36" spans="1:10" x14ac:dyDescent="0.25">
      <c r="A36" s="6"/>
      <c r="B36" s="14"/>
      <c r="C36" s="64"/>
      <c r="D36" s="70"/>
      <c r="E36" s="101"/>
      <c r="F36" s="75"/>
      <c r="G36" s="78"/>
      <c r="H36" s="81"/>
      <c r="I36" s="84"/>
      <c r="J36" s="87"/>
    </row>
    <row r="37" spans="1:10" ht="16.5" thickBot="1" x14ac:dyDescent="0.3">
      <c r="A37" s="6"/>
      <c r="B37" s="11"/>
      <c r="C37" s="60"/>
      <c r="D37" s="70"/>
      <c r="E37" s="101"/>
      <c r="F37" s="75"/>
      <c r="G37" s="78"/>
      <c r="H37" s="81"/>
      <c r="I37" s="84"/>
      <c r="J37" s="87"/>
    </row>
    <row r="38" spans="1:10" ht="48" thickBot="1" x14ac:dyDescent="0.3">
      <c r="A38" s="2" t="s">
        <v>52</v>
      </c>
      <c r="B38" s="57" t="s">
        <v>53</v>
      </c>
      <c r="C38" s="66">
        <v>5370000</v>
      </c>
      <c r="D38" s="69">
        <f>D39+D45+D46+D47+D48</f>
        <v>5396220.2699999996</v>
      </c>
      <c r="E38" s="101">
        <f>E39+E45+E46+E47+E48</f>
        <v>3350386.66</v>
      </c>
      <c r="F38" s="4">
        <f t="shared" ref="F38:J38" si="5">F39+F45+F46+F47+F48</f>
        <v>1579086</v>
      </c>
      <c r="G38" s="4">
        <f t="shared" si="5"/>
        <v>161188.60999999999</v>
      </c>
      <c r="H38" s="4">
        <f t="shared" si="5"/>
        <v>115034</v>
      </c>
      <c r="I38" s="4">
        <f>I39+I45+I46+I47+I48</f>
        <v>130847</v>
      </c>
      <c r="J38" s="4">
        <f t="shared" si="5"/>
        <v>59678</v>
      </c>
    </row>
    <row r="39" spans="1:10" ht="30" x14ac:dyDescent="0.25">
      <c r="A39" s="49" t="s">
        <v>54</v>
      </c>
      <c r="B39" s="54" t="s">
        <v>55</v>
      </c>
      <c r="C39" s="67"/>
      <c r="D39" s="99">
        <f>D40+D41+D42+D43+D44</f>
        <v>930750</v>
      </c>
      <c r="E39" s="102">
        <f>E40+E41+E42+E43+E44</f>
        <v>0</v>
      </c>
      <c r="F39" s="97">
        <f t="shared" ref="F39:J39" si="6">F40+F41+F42+F43+F44</f>
        <v>662298</v>
      </c>
      <c r="G39" s="94">
        <f t="shared" si="6"/>
        <v>148884</v>
      </c>
      <c r="H39" s="96">
        <f t="shared" si="6"/>
        <v>13890</v>
      </c>
      <c r="I39" s="95">
        <f t="shared" si="6"/>
        <v>46000</v>
      </c>
      <c r="J39" s="93">
        <f t="shared" si="6"/>
        <v>59678</v>
      </c>
    </row>
    <row r="40" spans="1:10" x14ac:dyDescent="0.25">
      <c r="A40" s="50"/>
      <c r="B40" s="54" t="s">
        <v>56</v>
      </c>
      <c r="C40" s="67">
        <v>770000</v>
      </c>
      <c r="D40" s="70">
        <f>F40</f>
        <v>654782</v>
      </c>
      <c r="E40" s="102"/>
      <c r="F40" s="75">
        <v>654782</v>
      </c>
      <c r="G40" s="78"/>
      <c r="H40" s="81"/>
      <c r="I40" s="84"/>
      <c r="J40" s="87"/>
    </row>
    <row r="41" spans="1:10" x14ac:dyDescent="0.25">
      <c r="A41" s="50"/>
      <c r="B41" s="54" t="s">
        <v>57</v>
      </c>
      <c r="C41" s="67"/>
      <c r="D41" s="70">
        <f>I41</f>
        <v>46000</v>
      </c>
      <c r="E41" s="102"/>
      <c r="F41" s="75"/>
      <c r="G41" s="78"/>
      <c r="H41" s="81"/>
      <c r="I41" s="84">
        <v>46000</v>
      </c>
      <c r="J41" s="87"/>
    </row>
    <row r="42" spans="1:10" x14ac:dyDescent="0.25">
      <c r="A42" s="50"/>
      <c r="B42" s="54" t="s">
        <v>58</v>
      </c>
      <c r="C42" s="67"/>
      <c r="D42" s="70">
        <f>F42+G42</f>
        <v>156400</v>
      </c>
      <c r="E42" s="102"/>
      <c r="F42" s="75">
        <v>7516</v>
      </c>
      <c r="G42" s="78">
        <v>148884</v>
      </c>
      <c r="H42" s="81"/>
      <c r="I42" s="84"/>
      <c r="J42" s="87"/>
    </row>
    <row r="43" spans="1:10" x14ac:dyDescent="0.25">
      <c r="A43" s="50"/>
      <c r="B43" s="54" t="s">
        <v>59</v>
      </c>
      <c r="C43" s="67"/>
      <c r="D43" s="70">
        <f>H43</f>
        <v>13890</v>
      </c>
      <c r="E43" s="102"/>
      <c r="F43" s="75"/>
      <c r="G43" s="78"/>
      <c r="H43" s="81">
        <v>13890</v>
      </c>
      <c r="I43" s="84"/>
      <c r="J43" s="87"/>
    </row>
    <row r="44" spans="1:10" x14ac:dyDescent="0.25">
      <c r="A44" s="50"/>
      <c r="B44" s="54" t="s">
        <v>60</v>
      </c>
      <c r="C44" s="67"/>
      <c r="D44" s="70">
        <f>J44</f>
        <v>59678</v>
      </c>
      <c r="E44" s="102"/>
      <c r="F44" s="75"/>
      <c r="G44" s="78"/>
      <c r="H44" s="81"/>
      <c r="I44" s="84"/>
      <c r="J44" s="87">
        <v>59678</v>
      </c>
    </row>
    <row r="45" spans="1:10" ht="30.75" x14ac:dyDescent="0.25">
      <c r="A45" s="50" t="s">
        <v>61</v>
      </c>
      <c r="B45" s="54" t="s">
        <v>74</v>
      </c>
      <c r="C45" s="67">
        <v>2200000</v>
      </c>
      <c r="D45" s="70">
        <f>E45+F45</f>
        <v>2756749.48</v>
      </c>
      <c r="E45" s="102">
        <f>1781067.41+495815.07-77622</f>
        <v>2199260.48</v>
      </c>
      <c r="F45" s="75">
        <v>557489</v>
      </c>
      <c r="G45" s="78"/>
      <c r="H45" s="81"/>
      <c r="I45" s="84"/>
      <c r="J45" s="87"/>
    </row>
    <row r="46" spans="1:10" ht="45.75" x14ac:dyDescent="0.25">
      <c r="A46" s="50" t="s">
        <v>62</v>
      </c>
      <c r="B46" s="54" t="s">
        <v>75</v>
      </c>
      <c r="C46" s="67">
        <v>600000</v>
      </c>
      <c r="D46" s="70">
        <f>H46</f>
        <v>82122</v>
      </c>
      <c r="E46" s="102"/>
      <c r="F46" s="75"/>
      <c r="G46" s="78"/>
      <c r="H46" s="81">
        <v>82122</v>
      </c>
      <c r="I46" s="84"/>
      <c r="J46" s="87"/>
    </row>
    <row r="47" spans="1:10" ht="61.5" x14ac:dyDescent="0.25">
      <c r="A47" s="50" t="s">
        <v>63</v>
      </c>
      <c r="B47" s="54" t="s">
        <v>76</v>
      </c>
      <c r="C47" s="67">
        <v>600000</v>
      </c>
      <c r="D47" s="70">
        <f>E47+F47+I47</f>
        <v>606905.54</v>
      </c>
      <c r="E47" s="102">
        <f>192957.72+332.52+850.3</f>
        <v>194140.53999999998</v>
      </c>
      <c r="F47" s="75">
        <v>349918</v>
      </c>
      <c r="G47" s="78"/>
      <c r="H47" s="81"/>
      <c r="I47" s="84">
        <v>62847</v>
      </c>
      <c r="J47" s="87"/>
    </row>
    <row r="48" spans="1:10" x14ac:dyDescent="0.25">
      <c r="A48" s="51" t="s">
        <v>64</v>
      </c>
      <c r="B48" s="54" t="s">
        <v>65</v>
      </c>
      <c r="C48" s="98">
        <v>1200000</v>
      </c>
      <c r="D48" s="69">
        <f>D49+D50</f>
        <v>1019693.25</v>
      </c>
      <c r="E48" s="101">
        <f>E49+E50</f>
        <v>956985.64</v>
      </c>
      <c r="F48" s="4">
        <f t="shared" ref="F48:J48" si="7">F49+F50</f>
        <v>9381</v>
      </c>
      <c r="G48" s="4">
        <f t="shared" si="7"/>
        <v>12304.61</v>
      </c>
      <c r="H48" s="4">
        <f t="shared" si="7"/>
        <v>19022</v>
      </c>
      <c r="I48" s="4">
        <f t="shared" si="7"/>
        <v>22000</v>
      </c>
      <c r="J48" s="4">
        <f t="shared" si="7"/>
        <v>0</v>
      </c>
    </row>
    <row r="49" spans="1:223" x14ac:dyDescent="0.25">
      <c r="A49" s="52" t="s">
        <v>66</v>
      </c>
      <c r="B49" s="54" t="s">
        <v>67</v>
      </c>
      <c r="C49" s="67"/>
      <c r="D49" s="70">
        <f>E49+F49</f>
        <v>931140.02</v>
      </c>
      <c r="E49" s="103">
        <v>923608.02</v>
      </c>
      <c r="F49" s="88">
        <v>7532</v>
      </c>
      <c r="G49" s="89"/>
      <c r="H49" s="90"/>
      <c r="I49" s="91"/>
      <c r="J49" s="92"/>
    </row>
    <row r="50" spans="1:223" ht="16.5" thickBot="1" x14ac:dyDescent="0.3">
      <c r="A50" s="53" t="s">
        <v>68</v>
      </c>
      <c r="B50" s="54" t="s">
        <v>69</v>
      </c>
      <c r="C50" s="67"/>
      <c r="D50" s="70">
        <f>E50+F50+G50+H50+I50</f>
        <v>88553.23</v>
      </c>
      <c r="E50" s="103">
        <f>32261.57+979.85+136.2</f>
        <v>33377.619999999995</v>
      </c>
      <c r="F50" s="88">
        <v>1849</v>
      </c>
      <c r="G50" s="89">
        <v>12304.61</v>
      </c>
      <c r="H50" s="90">
        <v>19022</v>
      </c>
      <c r="I50" s="91">
        <v>22000</v>
      </c>
      <c r="J50" s="92"/>
    </row>
    <row r="51" spans="1:223" x14ac:dyDescent="0.25">
      <c r="C51" s="58"/>
      <c r="D51" s="58"/>
    </row>
    <row r="52" spans="1:223" s="113" customFormat="1" x14ac:dyDescent="0.25">
      <c r="A52" s="110"/>
      <c r="B52" s="111"/>
      <c r="C52" s="112"/>
      <c r="D52" s="112"/>
      <c r="E52" s="112"/>
      <c r="F52" s="111"/>
      <c r="G52" s="111"/>
      <c r="H52" s="111"/>
      <c r="I52" s="111"/>
      <c r="J52" s="111"/>
      <c r="K52" s="111"/>
      <c r="L52" s="111"/>
      <c r="M52" s="111"/>
      <c r="N52" s="111"/>
      <c r="O52" s="111"/>
      <c r="P52" s="111"/>
      <c r="Q52" s="111"/>
      <c r="R52" s="111"/>
      <c r="S52" s="111"/>
      <c r="T52" s="111"/>
      <c r="U52" s="111"/>
      <c r="V52" s="111"/>
      <c r="W52" s="111"/>
      <c r="X52" s="111"/>
      <c r="Y52" s="111"/>
      <c r="Z52" s="111"/>
      <c r="AA52" s="111"/>
      <c r="AB52" s="111"/>
      <c r="AC52" s="111"/>
      <c r="AD52" s="111"/>
      <c r="AE52" s="111"/>
      <c r="AF52" s="111"/>
      <c r="AG52" s="111"/>
      <c r="AH52" s="111"/>
      <c r="AI52" s="111"/>
      <c r="AJ52" s="111"/>
      <c r="AK52" s="111"/>
      <c r="AL52" s="111"/>
      <c r="AM52" s="111"/>
      <c r="AN52" s="111"/>
      <c r="AO52" s="111"/>
      <c r="AP52" s="111"/>
      <c r="AQ52" s="111"/>
      <c r="AR52" s="111"/>
      <c r="AS52" s="111"/>
      <c r="AT52" s="111"/>
      <c r="AU52" s="111"/>
      <c r="AV52" s="111"/>
      <c r="AW52" s="111"/>
      <c r="AX52" s="111"/>
      <c r="AY52" s="111"/>
      <c r="AZ52" s="111"/>
      <c r="BA52" s="111"/>
      <c r="BB52" s="111"/>
      <c r="BC52" s="111"/>
      <c r="BD52" s="111"/>
      <c r="BE52" s="111"/>
      <c r="BF52" s="111"/>
      <c r="BG52" s="111"/>
      <c r="BH52" s="111"/>
      <c r="BI52" s="111"/>
      <c r="BJ52" s="111"/>
      <c r="BK52" s="111"/>
      <c r="BL52" s="111"/>
      <c r="BM52" s="111"/>
      <c r="BN52" s="111"/>
      <c r="BO52" s="111"/>
      <c r="BP52" s="111"/>
      <c r="BQ52" s="111"/>
      <c r="BR52" s="111"/>
      <c r="BS52" s="111"/>
      <c r="BT52" s="111"/>
      <c r="BU52" s="111"/>
      <c r="BV52" s="111"/>
      <c r="BW52" s="111"/>
      <c r="BX52" s="111"/>
      <c r="BY52" s="111"/>
      <c r="BZ52" s="111"/>
      <c r="CA52" s="111"/>
      <c r="CB52" s="111"/>
      <c r="CC52" s="111"/>
      <c r="CD52" s="111"/>
      <c r="CE52" s="111"/>
      <c r="CF52" s="111"/>
      <c r="CG52" s="111"/>
      <c r="CH52" s="111"/>
      <c r="CI52" s="111"/>
      <c r="CJ52" s="111"/>
      <c r="CK52" s="111"/>
      <c r="CL52" s="111"/>
      <c r="CM52" s="111"/>
      <c r="CN52" s="111"/>
      <c r="CO52" s="111"/>
      <c r="CP52" s="111"/>
      <c r="CQ52" s="111"/>
      <c r="CR52" s="111"/>
      <c r="CS52" s="111"/>
      <c r="CT52" s="111"/>
      <c r="CU52" s="111"/>
      <c r="CV52" s="111"/>
      <c r="CW52" s="111"/>
      <c r="CX52" s="111"/>
      <c r="CY52" s="111"/>
      <c r="CZ52" s="111"/>
      <c r="DA52" s="111"/>
      <c r="DB52" s="111"/>
      <c r="DC52" s="111"/>
      <c r="DD52" s="111"/>
      <c r="DE52" s="111"/>
      <c r="DF52" s="111"/>
      <c r="DG52" s="111"/>
      <c r="DH52" s="111"/>
      <c r="DI52" s="111"/>
      <c r="DJ52" s="111"/>
      <c r="DK52" s="111"/>
      <c r="DL52" s="111"/>
      <c r="DM52" s="111"/>
      <c r="DN52" s="111"/>
      <c r="DO52" s="111"/>
      <c r="DP52" s="111"/>
      <c r="DQ52" s="111"/>
      <c r="DR52" s="111"/>
      <c r="DS52" s="111"/>
      <c r="DT52" s="111"/>
      <c r="DU52" s="111"/>
      <c r="DV52" s="111"/>
      <c r="DW52" s="111"/>
      <c r="DX52" s="111"/>
      <c r="DY52" s="111"/>
      <c r="DZ52" s="111"/>
      <c r="EA52" s="111"/>
      <c r="EB52" s="111"/>
      <c r="EC52" s="111"/>
      <c r="ED52" s="111"/>
      <c r="EE52" s="111"/>
      <c r="EF52" s="111"/>
      <c r="EG52" s="111"/>
      <c r="EH52" s="111"/>
      <c r="EI52" s="111"/>
      <c r="EJ52" s="111"/>
      <c r="EK52" s="111"/>
      <c r="EL52" s="111"/>
      <c r="EM52" s="111"/>
      <c r="EN52" s="111"/>
      <c r="EO52" s="111"/>
      <c r="EP52" s="111"/>
      <c r="EQ52" s="111"/>
      <c r="ER52" s="111"/>
      <c r="ES52" s="111"/>
      <c r="ET52" s="111"/>
      <c r="EU52" s="111"/>
      <c r="EV52" s="111"/>
      <c r="EW52" s="111"/>
      <c r="EX52" s="111"/>
      <c r="EY52" s="111"/>
      <c r="EZ52" s="111"/>
      <c r="FA52" s="111"/>
      <c r="FB52" s="111"/>
      <c r="FC52" s="111"/>
      <c r="FD52" s="111"/>
      <c r="FE52" s="111"/>
      <c r="FF52" s="111"/>
      <c r="FG52" s="111"/>
      <c r="FH52" s="111"/>
      <c r="FI52" s="111"/>
      <c r="FJ52" s="111"/>
      <c r="FK52" s="111"/>
      <c r="FL52" s="111"/>
      <c r="FM52" s="111"/>
      <c r="FN52" s="111"/>
      <c r="FO52" s="111"/>
      <c r="FP52" s="111"/>
      <c r="FQ52" s="111"/>
      <c r="FR52" s="111"/>
      <c r="FS52" s="111"/>
      <c r="FT52" s="111"/>
      <c r="FU52" s="111"/>
      <c r="FV52" s="111"/>
      <c r="FW52" s="111"/>
      <c r="FX52" s="111"/>
      <c r="FY52" s="111"/>
      <c r="FZ52" s="111"/>
      <c r="GA52" s="111"/>
      <c r="GB52" s="111"/>
      <c r="GC52" s="111"/>
      <c r="GD52" s="111"/>
      <c r="GE52" s="111"/>
      <c r="GF52" s="111"/>
      <c r="GG52" s="111"/>
      <c r="GH52" s="111"/>
      <c r="GI52" s="111"/>
      <c r="GJ52" s="111"/>
      <c r="GK52" s="111"/>
      <c r="GL52" s="111"/>
      <c r="GM52" s="111"/>
      <c r="GN52" s="111"/>
      <c r="GO52" s="111"/>
      <c r="GP52" s="111"/>
      <c r="GQ52" s="111"/>
      <c r="GR52" s="111"/>
      <c r="GS52" s="111"/>
      <c r="GT52" s="111"/>
      <c r="GU52" s="111"/>
      <c r="GV52" s="111"/>
      <c r="GW52" s="111"/>
      <c r="GX52" s="111"/>
      <c r="GY52" s="111"/>
      <c r="GZ52" s="111"/>
      <c r="HA52" s="111"/>
      <c r="HB52" s="111"/>
      <c r="HC52" s="111"/>
      <c r="HD52" s="111"/>
      <c r="HE52" s="111"/>
      <c r="HF52" s="111"/>
      <c r="HG52" s="111"/>
      <c r="HH52" s="111"/>
      <c r="HI52" s="111"/>
      <c r="HJ52" s="111"/>
      <c r="HK52" s="111"/>
      <c r="HL52" s="111"/>
      <c r="HM52" s="111"/>
      <c r="HN52" s="111"/>
      <c r="HO52" s="111"/>
    </row>
    <row r="53" spans="1:223" s="113" customFormat="1" x14ac:dyDescent="0.25">
      <c r="A53" s="46"/>
      <c r="B53" s="111"/>
      <c r="C53" s="112"/>
      <c r="D53" s="112"/>
      <c r="E53" s="112"/>
      <c r="F53" s="111"/>
      <c r="G53" s="111"/>
      <c r="H53" s="111"/>
      <c r="I53" s="111"/>
      <c r="J53" s="111"/>
      <c r="K53" s="111"/>
      <c r="L53" s="111"/>
      <c r="M53" s="111"/>
      <c r="N53" s="111"/>
      <c r="O53" s="111"/>
      <c r="P53" s="111"/>
      <c r="Q53" s="111"/>
      <c r="R53" s="111"/>
      <c r="S53" s="111"/>
      <c r="T53" s="111"/>
      <c r="U53" s="111"/>
      <c r="V53" s="111"/>
      <c r="W53" s="111"/>
      <c r="X53" s="111"/>
      <c r="Y53" s="111"/>
      <c r="Z53" s="111"/>
      <c r="AA53" s="111"/>
      <c r="AB53" s="111"/>
      <c r="AC53" s="111"/>
      <c r="AD53" s="111"/>
      <c r="AE53" s="111"/>
      <c r="AF53" s="111"/>
      <c r="AG53" s="111"/>
      <c r="AH53" s="111"/>
      <c r="AI53" s="111"/>
      <c r="AJ53" s="111"/>
      <c r="AK53" s="111"/>
      <c r="AL53" s="111"/>
      <c r="AM53" s="111"/>
      <c r="AN53" s="111"/>
      <c r="AO53" s="111"/>
      <c r="AP53" s="111"/>
      <c r="AQ53" s="111"/>
      <c r="AR53" s="111"/>
      <c r="AS53" s="111"/>
      <c r="AT53" s="111"/>
      <c r="AU53" s="111"/>
      <c r="AV53" s="111"/>
      <c r="AW53" s="111"/>
      <c r="AX53" s="111"/>
      <c r="AY53" s="111"/>
      <c r="AZ53" s="111"/>
      <c r="BA53" s="111"/>
      <c r="BB53" s="111"/>
      <c r="BC53" s="111"/>
      <c r="BD53" s="111"/>
      <c r="BE53" s="111"/>
      <c r="BF53" s="111"/>
      <c r="BG53" s="111"/>
      <c r="BH53" s="111"/>
      <c r="BI53" s="111"/>
      <c r="BJ53" s="111"/>
      <c r="BK53" s="111"/>
      <c r="BL53" s="111"/>
      <c r="BM53" s="111"/>
      <c r="BN53" s="111"/>
      <c r="BO53" s="111"/>
      <c r="BP53" s="111"/>
      <c r="BQ53" s="111"/>
      <c r="BR53" s="111"/>
      <c r="BS53" s="111"/>
      <c r="BT53" s="111"/>
      <c r="BU53" s="111"/>
      <c r="BV53" s="111"/>
      <c r="BW53" s="111"/>
      <c r="BX53" s="111"/>
      <c r="BY53" s="111"/>
      <c r="BZ53" s="111"/>
      <c r="CA53" s="111"/>
      <c r="CB53" s="111"/>
      <c r="CC53" s="111"/>
      <c r="CD53" s="111"/>
      <c r="CE53" s="111"/>
      <c r="CF53" s="111"/>
      <c r="CG53" s="111"/>
      <c r="CH53" s="111"/>
      <c r="CI53" s="111"/>
      <c r="CJ53" s="111"/>
      <c r="CK53" s="111"/>
      <c r="CL53" s="111"/>
      <c r="CM53" s="111"/>
      <c r="CN53" s="111"/>
      <c r="CO53" s="111"/>
      <c r="CP53" s="111"/>
      <c r="CQ53" s="111"/>
      <c r="CR53" s="111"/>
      <c r="CS53" s="111"/>
      <c r="CT53" s="111"/>
      <c r="CU53" s="111"/>
      <c r="CV53" s="111"/>
      <c r="CW53" s="111"/>
      <c r="CX53" s="111"/>
      <c r="CY53" s="111"/>
      <c r="CZ53" s="111"/>
      <c r="DA53" s="111"/>
      <c r="DB53" s="111"/>
      <c r="DC53" s="111"/>
      <c r="DD53" s="111"/>
      <c r="DE53" s="111"/>
      <c r="DF53" s="111"/>
      <c r="DG53" s="111"/>
      <c r="DH53" s="111"/>
      <c r="DI53" s="111"/>
      <c r="DJ53" s="111"/>
      <c r="DK53" s="111"/>
      <c r="DL53" s="111"/>
      <c r="DM53" s="111"/>
      <c r="DN53" s="111"/>
      <c r="DO53" s="111"/>
      <c r="DP53" s="111"/>
      <c r="DQ53" s="111"/>
      <c r="DR53" s="111"/>
      <c r="DS53" s="111"/>
      <c r="DT53" s="111"/>
      <c r="DU53" s="111"/>
      <c r="DV53" s="111"/>
      <c r="DW53" s="111"/>
      <c r="DX53" s="111"/>
      <c r="DY53" s="111"/>
      <c r="DZ53" s="111"/>
      <c r="EA53" s="111"/>
      <c r="EB53" s="111"/>
      <c r="EC53" s="111"/>
      <c r="ED53" s="111"/>
      <c r="EE53" s="111"/>
      <c r="EF53" s="111"/>
      <c r="EG53" s="111"/>
      <c r="EH53" s="111"/>
      <c r="EI53" s="111"/>
      <c r="EJ53" s="111"/>
      <c r="EK53" s="111"/>
      <c r="EL53" s="111"/>
      <c r="EM53" s="111"/>
      <c r="EN53" s="111"/>
      <c r="EO53" s="111"/>
      <c r="EP53" s="111"/>
      <c r="EQ53" s="111"/>
      <c r="ER53" s="111"/>
      <c r="ES53" s="111"/>
      <c r="ET53" s="111"/>
      <c r="EU53" s="111"/>
      <c r="EV53" s="111"/>
      <c r="EW53" s="111"/>
      <c r="EX53" s="111"/>
      <c r="EY53" s="111"/>
      <c r="EZ53" s="111"/>
      <c r="FA53" s="111"/>
      <c r="FB53" s="111"/>
      <c r="FC53" s="111"/>
      <c r="FD53" s="111"/>
      <c r="FE53" s="111"/>
      <c r="FF53" s="111"/>
      <c r="FG53" s="111"/>
      <c r="FH53" s="111"/>
      <c r="FI53" s="111"/>
      <c r="FJ53" s="111"/>
      <c r="FK53" s="111"/>
      <c r="FL53" s="111"/>
      <c r="FM53" s="111"/>
      <c r="FN53" s="111"/>
      <c r="FO53" s="111"/>
      <c r="FP53" s="111"/>
      <c r="FQ53" s="111"/>
      <c r="FR53" s="111"/>
      <c r="FS53" s="111"/>
      <c r="FT53" s="111"/>
      <c r="FU53" s="111"/>
      <c r="FV53" s="111"/>
      <c r="FW53" s="111"/>
      <c r="FX53" s="111"/>
      <c r="FY53" s="111"/>
      <c r="FZ53" s="111"/>
      <c r="GA53" s="111"/>
      <c r="GB53" s="111"/>
      <c r="GC53" s="111"/>
      <c r="GD53" s="111"/>
      <c r="GE53" s="111"/>
      <c r="GF53" s="111"/>
      <c r="GG53" s="111"/>
      <c r="GH53" s="111"/>
      <c r="GI53" s="111"/>
      <c r="GJ53" s="111"/>
      <c r="GK53" s="111"/>
      <c r="GL53" s="111"/>
      <c r="GM53" s="111"/>
      <c r="GN53" s="111"/>
      <c r="GO53" s="111"/>
      <c r="GP53" s="111"/>
      <c r="GQ53" s="111"/>
      <c r="GR53" s="111"/>
      <c r="GS53" s="111"/>
      <c r="GT53" s="111"/>
      <c r="GU53" s="111"/>
      <c r="GV53" s="111"/>
      <c r="GW53" s="111"/>
      <c r="GX53" s="111"/>
      <c r="GY53" s="111"/>
      <c r="GZ53" s="111"/>
      <c r="HA53" s="111"/>
      <c r="HB53" s="111"/>
      <c r="HC53" s="111"/>
      <c r="HD53" s="111"/>
      <c r="HE53" s="111"/>
      <c r="HF53" s="111"/>
      <c r="HG53" s="111"/>
      <c r="HH53" s="111"/>
      <c r="HI53" s="111"/>
      <c r="HJ53" s="111"/>
      <c r="HK53" s="111"/>
      <c r="HL53" s="111"/>
      <c r="HM53" s="111"/>
      <c r="HN53" s="111"/>
      <c r="HO53" s="111"/>
    </row>
    <row r="54" spans="1:223" s="113" customFormat="1" x14ac:dyDescent="0.25">
      <c r="A54" s="114"/>
      <c r="B54" s="111"/>
      <c r="C54" s="112"/>
      <c r="D54" s="112"/>
      <c r="E54" s="112"/>
      <c r="F54" s="111"/>
      <c r="G54" s="111"/>
      <c r="H54" s="111"/>
      <c r="I54" s="111"/>
      <c r="J54" s="111"/>
      <c r="K54" s="111"/>
      <c r="L54" s="111"/>
      <c r="M54" s="111"/>
      <c r="N54" s="111"/>
      <c r="O54" s="111"/>
      <c r="P54" s="111"/>
      <c r="Q54" s="111"/>
      <c r="R54" s="111"/>
      <c r="S54" s="111"/>
      <c r="T54" s="111"/>
      <c r="U54" s="111"/>
      <c r="V54" s="111"/>
      <c r="W54" s="111"/>
      <c r="X54" s="111"/>
      <c r="Y54" s="111"/>
      <c r="Z54" s="111"/>
      <c r="AA54" s="111"/>
      <c r="AB54" s="111"/>
      <c r="AC54" s="111"/>
      <c r="AD54" s="111"/>
      <c r="AE54" s="111"/>
      <c r="AF54" s="111"/>
      <c r="AG54" s="111"/>
      <c r="AH54" s="111"/>
      <c r="AI54" s="111"/>
      <c r="AJ54" s="111"/>
      <c r="AK54" s="111"/>
      <c r="AL54" s="111"/>
      <c r="AM54" s="111"/>
      <c r="AN54" s="111"/>
      <c r="AO54" s="111"/>
      <c r="AP54" s="111"/>
      <c r="AQ54" s="111"/>
      <c r="AR54" s="111"/>
      <c r="AS54" s="111"/>
      <c r="AT54" s="111"/>
      <c r="AU54" s="111"/>
      <c r="AV54" s="111"/>
      <c r="AW54" s="111"/>
      <c r="AX54" s="111"/>
      <c r="AY54" s="111"/>
      <c r="AZ54" s="111"/>
      <c r="BA54" s="111"/>
      <c r="BB54" s="111"/>
      <c r="BC54" s="111"/>
      <c r="BD54" s="111"/>
      <c r="BE54" s="111"/>
      <c r="BF54" s="111"/>
      <c r="BG54" s="111"/>
      <c r="BH54" s="111"/>
      <c r="BI54" s="111"/>
      <c r="BJ54" s="111"/>
      <c r="BK54" s="111"/>
      <c r="BL54" s="111"/>
      <c r="BM54" s="111"/>
      <c r="BN54" s="111"/>
      <c r="BO54" s="111"/>
      <c r="BP54" s="111"/>
      <c r="BQ54" s="111"/>
      <c r="BR54" s="111"/>
      <c r="BS54" s="111"/>
      <c r="BT54" s="111"/>
      <c r="BU54" s="111"/>
      <c r="BV54" s="111"/>
      <c r="BW54" s="111"/>
      <c r="BX54" s="111"/>
      <c r="BY54" s="111"/>
      <c r="BZ54" s="111"/>
      <c r="CA54" s="111"/>
      <c r="CB54" s="111"/>
      <c r="CC54" s="111"/>
      <c r="CD54" s="111"/>
      <c r="CE54" s="111"/>
      <c r="CF54" s="111"/>
      <c r="CG54" s="111"/>
      <c r="CH54" s="111"/>
      <c r="CI54" s="111"/>
      <c r="CJ54" s="111"/>
      <c r="CK54" s="111"/>
      <c r="CL54" s="111"/>
      <c r="CM54" s="111"/>
      <c r="CN54" s="111"/>
      <c r="CO54" s="111"/>
      <c r="CP54" s="111"/>
      <c r="CQ54" s="111"/>
      <c r="CR54" s="111"/>
      <c r="CS54" s="111"/>
      <c r="CT54" s="111"/>
      <c r="CU54" s="111"/>
      <c r="CV54" s="111"/>
      <c r="CW54" s="111"/>
      <c r="CX54" s="111"/>
      <c r="CY54" s="111"/>
      <c r="CZ54" s="111"/>
      <c r="DA54" s="111"/>
      <c r="DB54" s="111"/>
      <c r="DC54" s="111"/>
      <c r="DD54" s="111"/>
      <c r="DE54" s="111"/>
      <c r="DF54" s="111"/>
      <c r="DG54" s="111"/>
      <c r="DH54" s="111"/>
      <c r="DI54" s="111"/>
      <c r="DJ54" s="111"/>
      <c r="DK54" s="111"/>
      <c r="DL54" s="111"/>
      <c r="DM54" s="111"/>
      <c r="DN54" s="111"/>
      <c r="DO54" s="111"/>
      <c r="DP54" s="111"/>
      <c r="DQ54" s="111"/>
      <c r="DR54" s="111"/>
      <c r="DS54" s="111"/>
      <c r="DT54" s="111"/>
      <c r="DU54" s="111"/>
      <c r="DV54" s="111"/>
      <c r="DW54" s="111"/>
      <c r="DX54" s="111"/>
      <c r="DY54" s="111"/>
      <c r="DZ54" s="111"/>
      <c r="EA54" s="111"/>
      <c r="EB54" s="111"/>
      <c r="EC54" s="111"/>
      <c r="ED54" s="111"/>
      <c r="EE54" s="111"/>
      <c r="EF54" s="111"/>
      <c r="EG54" s="111"/>
      <c r="EH54" s="111"/>
      <c r="EI54" s="111"/>
      <c r="EJ54" s="111"/>
      <c r="EK54" s="111"/>
      <c r="EL54" s="111"/>
      <c r="EM54" s="111"/>
      <c r="EN54" s="111"/>
      <c r="EO54" s="111"/>
      <c r="EP54" s="111"/>
      <c r="EQ54" s="111"/>
      <c r="ER54" s="111"/>
      <c r="ES54" s="111"/>
      <c r="ET54" s="111"/>
      <c r="EU54" s="111"/>
      <c r="EV54" s="111"/>
      <c r="EW54" s="111"/>
      <c r="EX54" s="111"/>
      <c r="EY54" s="111"/>
      <c r="EZ54" s="111"/>
      <c r="FA54" s="111"/>
      <c r="FB54" s="111"/>
      <c r="FC54" s="111"/>
      <c r="FD54" s="111"/>
      <c r="FE54" s="111"/>
      <c r="FF54" s="111"/>
      <c r="FG54" s="111"/>
      <c r="FH54" s="111"/>
      <c r="FI54" s="111"/>
      <c r="FJ54" s="111"/>
      <c r="FK54" s="111"/>
      <c r="FL54" s="111"/>
      <c r="FM54" s="111"/>
      <c r="FN54" s="111"/>
      <c r="FO54" s="111"/>
      <c r="FP54" s="111"/>
      <c r="FQ54" s="111"/>
      <c r="FR54" s="111"/>
      <c r="FS54" s="111"/>
      <c r="FT54" s="111"/>
      <c r="FU54" s="111"/>
      <c r="FV54" s="111"/>
      <c r="FW54" s="111"/>
      <c r="FX54" s="111"/>
      <c r="FY54" s="111"/>
      <c r="FZ54" s="111"/>
      <c r="GA54" s="111"/>
      <c r="GB54" s="111"/>
      <c r="GC54" s="111"/>
      <c r="GD54" s="111"/>
      <c r="GE54" s="111"/>
      <c r="GF54" s="111"/>
      <c r="GG54" s="111"/>
      <c r="GH54" s="111"/>
      <c r="GI54" s="111"/>
      <c r="GJ54" s="111"/>
      <c r="GK54" s="111"/>
      <c r="GL54" s="111"/>
      <c r="GM54" s="111"/>
      <c r="GN54" s="111"/>
      <c r="GO54" s="111"/>
      <c r="GP54" s="111"/>
      <c r="GQ54" s="111"/>
      <c r="GR54" s="111"/>
      <c r="GS54" s="111"/>
      <c r="GT54" s="111"/>
      <c r="GU54" s="111"/>
      <c r="GV54" s="111"/>
      <c r="GW54" s="111"/>
      <c r="GX54" s="111"/>
      <c r="GY54" s="111"/>
      <c r="GZ54" s="111"/>
      <c r="HA54" s="111"/>
      <c r="HB54" s="111"/>
      <c r="HC54" s="111"/>
      <c r="HD54" s="111"/>
      <c r="HE54" s="111"/>
      <c r="HF54" s="111"/>
      <c r="HG54" s="111"/>
      <c r="HH54" s="111"/>
      <c r="HI54" s="111"/>
      <c r="HJ54" s="111"/>
      <c r="HK54" s="111"/>
      <c r="HL54" s="111"/>
      <c r="HM54" s="111"/>
      <c r="HN54" s="111"/>
      <c r="HO54" s="111"/>
    </row>
    <row r="55" spans="1:223" s="113" customFormat="1" x14ac:dyDescent="0.25">
      <c r="A55" s="115"/>
      <c r="B55" s="111"/>
      <c r="C55" s="112"/>
      <c r="D55" s="112"/>
      <c r="E55" s="112"/>
      <c r="F55" s="111"/>
      <c r="G55" s="111"/>
      <c r="H55" s="111"/>
      <c r="I55" s="111"/>
      <c r="J55" s="111"/>
      <c r="K55" s="111"/>
      <c r="L55" s="111"/>
      <c r="M55" s="111"/>
      <c r="N55" s="111"/>
      <c r="O55" s="111"/>
      <c r="P55" s="111"/>
      <c r="Q55" s="111"/>
      <c r="R55" s="111"/>
      <c r="S55" s="111"/>
      <c r="T55" s="111"/>
      <c r="U55" s="111"/>
      <c r="V55" s="111"/>
      <c r="W55" s="111"/>
      <c r="X55" s="111"/>
      <c r="Y55" s="111"/>
      <c r="Z55" s="111"/>
      <c r="AA55" s="111"/>
      <c r="AB55" s="111"/>
      <c r="AC55" s="111"/>
      <c r="AD55" s="111"/>
      <c r="AE55" s="111"/>
      <c r="AF55" s="111"/>
      <c r="AG55" s="111"/>
      <c r="AH55" s="111"/>
      <c r="AI55" s="111"/>
      <c r="AJ55" s="111"/>
      <c r="AK55" s="111"/>
      <c r="AL55" s="111"/>
      <c r="AM55" s="111"/>
      <c r="AN55" s="111"/>
      <c r="AO55" s="111"/>
      <c r="AP55" s="111"/>
      <c r="AQ55" s="111"/>
      <c r="AR55" s="111"/>
      <c r="AS55" s="111"/>
      <c r="AT55" s="111"/>
      <c r="AU55" s="111"/>
      <c r="AV55" s="111"/>
      <c r="AW55" s="111"/>
      <c r="AX55" s="111"/>
      <c r="AY55" s="111"/>
      <c r="AZ55" s="111"/>
      <c r="BA55" s="111"/>
      <c r="BB55" s="111"/>
      <c r="BC55" s="111"/>
      <c r="BD55" s="111"/>
      <c r="BE55" s="111"/>
      <c r="BF55" s="111"/>
      <c r="BG55" s="111"/>
      <c r="BH55" s="111"/>
      <c r="BI55" s="111"/>
      <c r="BJ55" s="111"/>
      <c r="BK55" s="111"/>
      <c r="BL55" s="111"/>
      <c r="BM55" s="111"/>
      <c r="BN55" s="111"/>
      <c r="BO55" s="111"/>
      <c r="BP55" s="111"/>
      <c r="BQ55" s="111"/>
      <c r="BR55" s="111"/>
      <c r="BS55" s="111"/>
      <c r="BT55" s="111"/>
      <c r="BU55" s="111"/>
      <c r="BV55" s="111"/>
      <c r="BW55" s="111"/>
      <c r="BX55" s="111"/>
      <c r="BY55" s="111"/>
      <c r="BZ55" s="111"/>
      <c r="CA55" s="111"/>
      <c r="CB55" s="111"/>
      <c r="CC55" s="111"/>
      <c r="CD55" s="111"/>
      <c r="CE55" s="111"/>
      <c r="CF55" s="111"/>
      <c r="CG55" s="111"/>
      <c r="CH55" s="111"/>
      <c r="CI55" s="111"/>
      <c r="CJ55" s="111"/>
      <c r="CK55" s="111"/>
      <c r="CL55" s="111"/>
      <c r="CM55" s="111"/>
      <c r="CN55" s="111"/>
      <c r="CO55" s="111"/>
      <c r="CP55" s="111"/>
      <c r="CQ55" s="111"/>
      <c r="CR55" s="111"/>
      <c r="CS55" s="111"/>
      <c r="CT55" s="111"/>
      <c r="CU55" s="111"/>
      <c r="CV55" s="111"/>
      <c r="CW55" s="111"/>
      <c r="CX55" s="111"/>
      <c r="CY55" s="111"/>
      <c r="CZ55" s="111"/>
      <c r="DA55" s="111"/>
      <c r="DB55" s="111"/>
      <c r="DC55" s="111"/>
      <c r="DD55" s="111"/>
      <c r="DE55" s="111"/>
      <c r="DF55" s="111"/>
      <c r="DG55" s="111"/>
      <c r="DH55" s="111"/>
      <c r="DI55" s="111"/>
      <c r="DJ55" s="111"/>
      <c r="DK55" s="111"/>
      <c r="DL55" s="111"/>
      <c r="DM55" s="111"/>
      <c r="DN55" s="111"/>
      <c r="DO55" s="111"/>
      <c r="DP55" s="111"/>
      <c r="DQ55" s="111"/>
      <c r="DR55" s="111"/>
      <c r="DS55" s="111"/>
      <c r="DT55" s="111"/>
      <c r="DU55" s="111"/>
      <c r="DV55" s="111"/>
      <c r="DW55" s="111"/>
      <c r="DX55" s="111"/>
      <c r="DY55" s="111"/>
      <c r="DZ55" s="111"/>
      <c r="EA55" s="111"/>
      <c r="EB55" s="111"/>
      <c r="EC55" s="111"/>
      <c r="ED55" s="111"/>
      <c r="EE55" s="111"/>
      <c r="EF55" s="111"/>
      <c r="EG55" s="111"/>
      <c r="EH55" s="111"/>
      <c r="EI55" s="111"/>
      <c r="EJ55" s="111"/>
      <c r="EK55" s="111"/>
      <c r="EL55" s="111"/>
      <c r="EM55" s="111"/>
      <c r="EN55" s="111"/>
      <c r="EO55" s="111"/>
      <c r="EP55" s="111"/>
      <c r="EQ55" s="111"/>
      <c r="ER55" s="111"/>
      <c r="ES55" s="111"/>
      <c r="ET55" s="111"/>
      <c r="EU55" s="111"/>
      <c r="EV55" s="111"/>
      <c r="EW55" s="111"/>
      <c r="EX55" s="111"/>
      <c r="EY55" s="111"/>
      <c r="EZ55" s="111"/>
      <c r="FA55" s="111"/>
      <c r="FB55" s="111"/>
      <c r="FC55" s="111"/>
      <c r="FD55" s="111"/>
      <c r="FE55" s="111"/>
      <c r="FF55" s="111"/>
      <c r="FG55" s="111"/>
      <c r="FH55" s="111"/>
      <c r="FI55" s="111"/>
      <c r="FJ55" s="111"/>
      <c r="FK55" s="111"/>
      <c r="FL55" s="111"/>
      <c r="FM55" s="111"/>
      <c r="FN55" s="111"/>
      <c r="FO55" s="111"/>
      <c r="FP55" s="111"/>
      <c r="FQ55" s="111"/>
      <c r="FR55" s="111"/>
      <c r="FS55" s="111"/>
      <c r="FT55" s="111"/>
      <c r="FU55" s="111"/>
      <c r="FV55" s="111"/>
      <c r="FW55" s="111"/>
      <c r="FX55" s="111"/>
      <c r="FY55" s="111"/>
      <c r="FZ55" s="111"/>
      <c r="GA55" s="111"/>
      <c r="GB55" s="111"/>
      <c r="GC55" s="111"/>
      <c r="GD55" s="111"/>
      <c r="GE55" s="111"/>
      <c r="GF55" s="111"/>
      <c r="GG55" s="111"/>
      <c r="GH55" s="111"/>
      <c r="GI55" s="111"/>
      <c r="GJ55" s="111"/>
      <c r="GK55" s="111"/>
      <c r="GL55" s="111"/>
      <c r="GM55" s="111"/>
      <c r="GN55" s="111"/>
      <c r="GO55" s="111"/>
      <c r="GP55" s="111"/>
      <c r="GQ55" s="111"/>
      <c r="GR55" s="111"/>
      <c r="GS55" s="111"/>
      <c r="GT55" s="111"/>
      <c r="GU55" s="111"/>
      <c r="GV55" s="111"/>
      <c r="GW55" s="111"/>
      <c r="GX55" s="111"/>
      <c r="GY55" s="111"/>
      <c r="GZ55" s="111"/>
      <c r="HA55" s="111"/>
      <c r="HB55" s="111"/>
      <c r="HC55" s="111"/>
      <c r="HD55" s="111"/>
      <c r="HE55" s="111"/>
      <c r="HF55" s="111"/>
      <c r="HG55" s="111"/>
      <c r="HH55" s="111"/>
      <c r="HI55" s="111"/>
      <c r="HJ55" s="111"/>
      <c r="HK55" s="111"/>
      <c r="HL55" s="111"/>
      <c r="HM55" s="111"/>
      <c r="HN55" s="111"/>
      <c r="HO55" s="111"/>
    </row>
    <row r="56" spans="1:223" s="113" customFormat="1" x14ac:dyDescent="0.25">
      <c r="A56" s="110"/>
      <c r="B56" s="111"/>
      <c r="C56" s="112"/>
      <c r="D56" s="112"/>
      <c r="E56" s="112"/>
      <c r="F56" s="111"/>
      <c r="G56" s="111"/>
      <c r="H56" s="111"/>
      <c r="I56" s="111"/>
      <c r="J56" s="111"/>
      <c r="K56" s="111"/>
      <c r="L56" s="111"/>
      <c r="M56" s="111"/>
      <c r="N56" s="111"/>
      <c r="O56" s="111"/>
      <c r="P56" s="111"/>
      <c r="Q56" s="111"/>
      <c r="R56" s="111"/>
      <c r="S56" s="111"/>
      <c r="T56" s="111"/>
      <c r="U56" s="111"/>
      <c r="V56" s="111"/>
      <c r="W56" s="111"/>
      <c r="X56" s="111"/>
      <c r="Y56" s="111"/>
      <c r="Z56" s="111"/>
      <c r="AA56" s="111"/>
      <c r="AB56" s="111"/>
      <c r="AC56" s="111"/>
      <c r="AD56" s="111"/>
      <c r="AE56" s="111"/>
      <c r="AF56" s="111"/>
      <c r="AG56" s="111"/>
      <c r="AH56" s="111"/>
      <c r="AI56" s="111"/>
      <c r="AJ56" s="111"/>
      <c r="AK56" s="111"/>
      <c r="AL56" s="111"/>
      <c r="AM56" s="111"/>
      <c r="AN56" s="111"/>
      <c r="AO56" s="111"/>
      <c r="AP56" s="111"/>
      <c r="AQ56" s="111"/>
      <c r="AR56" s="111"/>
      <c r="AS56" s="111"/>
      <c r="AT56" s="111"/>
      <c r="AU56" s="111"/>
      <c r="AV56" s="111"/>
      <c r="AW56" s="111"/>
      <c r="AX56" s="111"/>
      <c r="AY56" s="111"/>
      <c r="AZ56" s="111"/>
      <c r="BA56" s="111"/>
      <c r="BB56" s="111"/>
      <c r="BC56" s="111"/>
      <c r="BD56" s="111"/>
      <c r="BE56" s="111"/>
      <c r="BF56" s="111"/>
      <c r="BG56" s="111"/>
      <c r="BH56" s="111"/>
      <c r="BI56" s="111"/>
      <c r="BJ56" s="111"/>
      <c r="BK56" s="111"/>
      <c r="BL56" s="111"/>
      <c r="BM56" s="111"/>
      <c r="BN56" s="111"/>
      <c r="BO56" s="111"/>
      <c r="BP56" s="111"/>
      <c r="BQ56" s="111"/>
      <c r="BR56" s="111"/>
      <c r="BS56" s="111"/>
      <c r="BT56" s="111"/>
      <c r="BU56" s="111"/>
      <c r="BV56" s="111"/>
      <c r="BW56" s="111"/>
      <c r="BX56" s="111"/>
      <c r="BY56" s="111"/>
      <c r="BZ56" s="111"/>
      <c r="CA56" s="111"/>
      <c r="CB56" s="111"/>
      <c r="CC56" s="111"/>
      <c r="CD56" s="111"/>
      <c r="CE56" s="111"/>
      <c r="CF56" s="111"/>
      <c r="CG56" s="111"/>
      <c r="CH56" s="111"/>
      <c r="CI56" s="111"/>
      <c r="CJ56" s="111"/>
      <c r="CK56" s="111"/>
      <c r="CL56" s="111"/>
      <c r="CM56" s="111"/>
      <c r="CN56" s="111"/>
      <c r="CO56" s="111"/>
      <c r="CP56" s="111"/>
      <c r="CQ56" s="111"/>
      <c r="CR56" s="111"/>
      <c r="CS56" s="111"/>
      <c r="CT56" s="111"/>
      <c r="CU56" s="111"/>
      <c r="CV56" s="111"/>
      <c r="CW56" s="111"/>
      <c r="CX56" s="111"/>
      <c r="CY56" s="111"/>
      <c r="CZ56" s="111"/>
      <c r="DA56" s="111"/>
      <c r="DB56" s="111"/>
      <c r="DC56" s="111"/>
      <c r="DD56" s="111"/>
      <c r="DE56" s="111"/>
      <c r="DF56" s="111"/>
      <c r="DG56" s="111"/>
      <c r="DH56" s="111"/>
      <c r="DI56" s="111"/>
      <c r="DJ56" s="111"/>
      <c r="DK56" s="111"/>
      <c r="DL56" s="111"/>
      <c r="DM56" s="111"/>
      <c r="DN56" s="111"/>
      <c r="DO56" s="111"/>
      <c r="DP56" s="111"/>
      <c r="DQ56" s="111"/>
      <c r="DR56" s="111"/>
      <c r="DS56" s="111"/>
      <c r="DT56" s="111"/>
      <c r="DU56" s="111"/>
      <c r="DV56" s="111"/>
      <c r="DW56" s="111"/>
      <c r="DX56" s="111"/>
      <c r="DY56" s="111"/>
      <c r="DZ56" s="111"/>
      <c r="EA56" s="111"/>
      <c r="EB56" s="111"/>
      <c r="EC56" s="111"/>
      <c r="ED56" s="111"/>
      <c r="EE56" s="111"/>
      <c r="EF56" s="111"/>
      <c r="EG56" s="111"/>
      <c r="EH56" s="111"/>
      <c r="EI56" s="111"/>
      <c r="EJ56" s="111"/>
      <c r="EK56" s="111"/>
      <c r="EL56" s="111"/>
      <c r="EM56" s="111"/>
      <c r="EN56" s="111"/>
      <c r="EO56" s="111"/>
      <c r="EP56" s="111"/>
      <c r="EQ56" s="111"/>
      <c r="ER56" s="111"/>
      <c r="ES56" s="111"/>
      <c r="ET56" s="111"/>
      <c r="EU56" s="111"/>
      <c r="EV56" s="111"/>
      <c r="EW56" s="111"/>
      <c r="EX56" s="111"/>
      <c r="EY56" s="111"/>
      <c r="EZ56" s="111"/>
      <c r="FA56" s="111"/>
      <c r="FB56" s="111"/>
      <c r="FC56" s="111"/>
      <c r="FD56" s="111"/>
      <c r="FE56" s="111"/>
      <c r="FF56" s="111"/>
      <c r="FG56" s="111"/>
      <c r="FH56" s="111"/>
      <c r="FI56" s="111"/>
      <c r="FJ56" s="111"/>
      <c r="FK56" s="111"/>
      <c r="FL56" s="111"/>
      <c r="FM56" s="111"/>
      <c r="FN56" s="111"/>
      <c r="FO56" s="111"/>
      <c r="FP56" s="111"/>
      <c r="FQ56" s="111"/>
      <c r="FR56" s="111"/>
      <c r="FS56" s="111"/>
      <c r="FT56" s="111"/>
      <c r="FU56" s="111"/>
      <c r="FV56" s="111"/>
      <c r="FW56" s="111"/>
      <c r="FX56" s="111"/>
      <c r="FY56" s="111"/>
      <c r="FZ56" s="111"/>
      <c r="GA56" s="111"/>
      <c r="GB56" s="111"/>
      <c r="GC56" s="111"/>
      <c r="GD56" s="111"/>
      <c r="GE56" s="111"/>
      <c r="GF56" s="111"/>
      <c r="GG56" s="111"/>
      <c r="GH56" s="111"/>
      <c r="GI56" s="111"/>
      <c r="GJ56" s="111"/>
      <c r="GK56" s="111"/>
      <c r="GL56" s="111"/>
      <c r="GM56" s="111"/>
      <c r="GN56" s="111"/>
      <c r="GO56" s="111"/>
      <c r="GP56" s="111"/>
      <c r="GQ56" s="111"/>
      <c r="GR56" s="111"/>
      <c r="GS56" s="111"/>
      <c r="GT56" s="111"/>
      <c r="GU56" s="111"/>
      <c r="GV56" s="111"/>
      <c r="GW56" s="111"/>
      <c r="GX56" s="111"/>
      <c r="GY56" s="111"/>
      <c r="GZ56" s="111"/>
      <c r="HA56" s="111"/>
      <c r="HB56" s="111"/>
      <c r="HC56" s="111"/>
      <c r="HD56" s="111"/>
      <c r="HE56" s="111"/>
      <c r="HF56" s="111"/>
      <c r="HG56" s="111"/>
      <c r="HH56" s="111"/>
      <c r="HI56" s="111"/>
      <c r="HJ56" s="111"/>
      <c r="HK56" s="111"/>
      <c r="HL56" s="111"/>
      <c r="HM56" s="111"/>
      <c r="HN56" s="111"/>
      <c r="HO56" s="111"/>
    </row>
    <row r="57" spans="1:223" s="113" customFormat="1" x14ac:dyDescent="0.25">
      <c r="A57" s="159" t="s">
        <v>112</v>
      </c>
      <c r="B57" s="111"/>
      <c r="C57" s="112"/>
      <c r="D57" s="112"/>
      <c r="E57" s="112"/>
      <c r="F57" s="111"/>
      <c r="G57" s="111"/>
      <c r="H57" s="111"/>
      <c r="I57" s="111"/>
      <c r="J57" s="111"/>
      <c r="K57" s="111"/>
      <c r="L57" s="111"/>
      <c r="M57" s="111"/>
      <c r="N57" s="111"/>
      <c r="O57" s="111"/>
      <c r="P57" s="111"/>
      <c r="Q57" s="111"/>
      <c r="R57" s="111"/>
      <c r="S57" s="111"/>
      <c r="T57" s="111"/>
      <c r="U57" s="111"/>
      <c r="V57" s="111"/>
      <c r="W57" s="111"/>
      <c r="X57" s="111"/>
      <c r="Y57" s="111"/>
      <c r="Z57" s="111"/>
      <c r="AA57" s="111"/>
      <c r="AB57" s="111"/>
      <c r="AC57" s="111"/>
      <c r="AD57" s="111"/>
      <c r="AE57" s="111"/>
      <c r="AF57" s="111"/>
      <c r="AG57" s="111"/>
      <c r="AH57" s="111"/>
      <c r="AI57" s="111"/>
      <c r="AJ57" s="111"/>
      <c r="AK57" s="111"/>
      <c r="AL57" s="111"/>
      <c r="AM57" s="111"/>
      <c r="AN57" s="111"/>
      <c r="AO57" s="111"/>
      <c r="AP57" s="111"/>
      <c r="AQ57" s="111"/>
      <c r="AR57" s="111"/>
      <c r="AS57" s="111"/>
      <c r="AT57" s="111"/>
      <c r="AU57" s="111"/>
      <c r="AV57" s="111"/>
      <c r="AW57" s="111"/>
      <c r="AX57" s="111"/>
      <c r="AY57" s="111"/>
      <c r="AZ57" s="111"/>
      <c r="BA57" s="111"/>
      <c r="BB57" s="111"/>
      <c r="BC57" s="111"/>
      <c r="BD57" s="111"/>
      <c r="BE57" s="111"/>
      <c r="BF57" s="111"/>
      <c r="BG57" s="111"/>
      <c r="BH57" s="111"/>
      <c r="BI57" s="111"/>
      <c r="BJ57" s="111"/>
      <c r="BK57" s="111"/>
      <c r="BL57" s="111"/>
      <c r="BM57" s="111"/>
      <c r="BN57" s="111"/>
      <c r="BO57" s="111"/>
      <c r="BP57" s="111"/>
      <c r="BQ57" s="111"/>
      <c r="BR57" s="111"/>
      <c r="BS57" s="111"/>
      <c r="BT57" s="111"/>
      <c r="BU57" s="111"/>
      <c r="BV57" s="111"/>
      <c r="BW57" s="111"/>
      <c r="BX57" s="111"/>
      <c r="BY57" s="111"/>
      <c r="BZ57" s="111"/>
      <c r="CA57" s="111"/>
      <c r="CB57" s="111"/>
      <c r="CC57" s="111"/>
      <c r="CD57" s="111"/>
      <c r="CE57" s="111"/>
      <c r="CF57" s="111"/>
      <c r="CG57" s="111"/>
      <c r="CH57" s="111"/>
      <c r="CI57" s="111"/>
      <c r="CJ57" s="111"/>
      <c r="CK57" s="111"/>
      <c r="CL57" s="111"/>
      <c r="CM57" s="111"/>
      <c r="CN57" s="111"/>
      <c r="CO57" s="111"/>
      <c r="CP57" s="111"/>
      <c r="CQ57" s="111"/>
      <c r="CR57" s="111"/>
      <c r="CS57" s="111"/>
      <c r="CT57" s="111"/>
      <c r="CU57" s="111"/>
      <c r="CV57" s="111"/>
      <c r="CW57" s="111"/>
      <c r="CX57" s="111"/>
      <c r="CY57" s="111"/>
      <c r="CZ57" s="111"/>
      <c r="DA57" s="111"/>
      <c r="DB57" s="111"/>
      <c r="DC57" s="111"/>
      <c r="DD57" s="111"/>
      <c r="DE57" s="111"/>
      <c r="DF57" s="111"/>
      <c r="DG57" s="111"/>
      <c r="DH57" s="111"/>
      <c r="DI57" s="111"/>
      <c r="DJ57" s="111"/>
      <c r="DK57" s="111"/>
      <c r="DL57" s="111"/>
      <c r="DM57" s="111"/>
      <c r="DN57" s="111"/>
      <c r="DO57" s="111"/>
      <c r="DP57" s="111"/>
      <c r="DQ57" s="111"/>
      <c r="DR57" s="111"/>
      <c r="DS57" s="111"/>
      <c r="DT57" s="111"/>
      <c r="DU57" s="111"/>
      <c r="DV57" s="111"/>
      <c r="DW57" s="111"/>
      <c r="DX57" s="111"/>
      <c r="DY57" s="111"/>
      <c r="DZ57" s="111"/>
      <c r="EA57" s="111"/>
      <c r="EB57" s="111"/>
      <c r="EC57" s="111"/>
      <c r="ED57" s="111"/>
      <c r="EE57" s="111"/>
      <c r="EF57" s="111"/>
      <c r="EG57" s="111"/>
      <c r="EH57" s="111"/>
      <c r="EI57" s="111"/>
      <c r="EJ57" s="111"/>
      <c r="EK57" s="111"/>
      <c r="EL57" s="111"/>
      <c r="EM57" s="111"/>
      <c r="EN57" s="111"/>
      <c r="EO57" s="111"/>
      <c r="EP57" s="111"/>
      <c r="EQ57" s="111"/>
      <c r="ER57" s="111"/>
      <c r="ES57" s="111"/>
      <c r="ET57" s="111"/>
      <c r="EU57" s="111"/>
      <c r="EV57" s="111"/>
      <c r="EW57" s="111"/>
      <c r="EX57" s="111"/>
      <c r="EY57" s="111"/>
      <c r="EZ57" s="111"/>
      <c r="FA57" s="111"/>
      <c r="FB57" s="111"/>
      <c r="FC57" s="111"/>
      <c r="FD57" s="111"/>
      <c r="FE57" s="111"/>
      <c r="FF57" s="111"/>
      <c r="FG57" s="111"/>
      <c r="FH57" s="111"/>
      <c r="FI57" s="111"/>
      <c r="FJ57" s="111"/>
      <c r="FK57" s="111"/>
      <c r="FL57" s="111"/>
      <c r="FM57" s="111"/>
      <c r="FN57" s="111"/>
      <c r="FO57" s="111"/>
      <c r="FP57" s="111"/>
      <c r="FQ57" s="111"/>
      <c r="FR57" s="111"/>
      <c r="FS57" s="111"/>
      <c r="FT57" s="111"/>
      <c r="FU57" s="111"/>
      <c r="FV57" s="111"/>
      <c r="FW57" s="111"/>
      <c r="FX57" s="111"/>
      <c r="FY57" s="111"/>
      <c r="FZ57" s="111"/>
      <c r="GA57" s="111"/>
      <c r="GB57" s="111"/>
      <c r="GC57" s="111"/>
      <c r="GD57" s="111"/>
      <c r="GE57" s="111"/>
      <c r="GF57" s="111"/>
      <c r="GG57" s="111"/>
      <c r="GH57" s="111"/>
      <c r="GI57" s="111"/>
      <c r="GJ57" s="111"/>
      <c r="GK57" s="111"/>
      <c r="GL57" s="111"/>
      <c r="GM57" s="111"/>
      <c r="GN57" s="111"/>
      <c r="GO57" s="111"/>
      <c r="GP57" s="111"/>
      <c r="GQ57" s="111"/>
      <c r="GR57" s="111"/>
      <c r="GS57" s="111"/>
      <c r="GT57" s="111"/>
      <c r="GU57" s="111"/>
      <c r="GV57" s="111"/>
      <c r="GW57" s="111"/>
      <c r="GX57" s="111"/>
      <c r="GY57" s="111"/>
      <c r="GZ57" s="111"/>
      <c r="HA57" s="111"/>
      <c r="HB57" s="111"/>
      <c r="HC57" s="111"/>
      <c r="HD57" s="111"/>
      <c r="HE57" s="111"/>
      <c r="HF57" s="111"/>
      <c r="HG57" s="111"/>
      <c r="HH57" s="111"/>
      <c r="HI57" s="111"/>
      <c r="HJ57" s="111"/>
      <c r="HK57" s="111"/>
      <c r="HL57" s="111"/>
      <c r="HM57" s="111"/>
      <c r="HN57" s="111"/>
      <c r="HO57" s="111"/>
    </row>
    <row r="58" spans="1:223" s="113" customFormat="1" x14ac:dyDescent="0.25">
      <c r="A58" s="115" t="s">
        <v>113</v>
      </c>
      <c r="B58" s="111"/>
      <c r="C58" s="112"/>
      <c r="D58" s="112"/>
      <c r="E58" s="112"/>
      <c r="F58" s="111"/>
      <c r="G58" s="111"/>
      <c r="H58" s="111"/>
      <c r="I58" s="111"/>
      <c r="J58" s="111"/>
      <c r="K58" s="111"/>
      <c r="L58" s="111"/>
      <c r="M58" s="111"/>
      <c r="N58" s="111"/>
      <c r="O58" s="111"/>
      <c r="P58" s="111"/>
      <c r="Q58" s="111"/>
      <c r="R58" s="111"/>
      <c r="S58" s="111"/>
      <c r="T58" s="111"/>
      <c r="U58" s="111"/>
      <c r="V58" s="111"/>
      <c r="W58" s="111"/>
      <c r="X58" s="111"/>
      <c r="Y58" s="111"/>
      <c r="Z58" s="111"/>
      <c r="AA58" s="111"/>
      <c r="AB58" s="111"/>
      <c r="AC58" s="111"/>
      <c r="AD58" s="111"/>
      <c r="AE58" s="111"/>
      <c r="AF58" s="111"/>
      <c r="AG58" s="111"/>
      <c r="AH58" s="111"/>
      <c r="AI58" s="111"/>
      <c r="AJ58" s="111"/>
      <c r="AK58" s="111"/>
      <c r="AL58" s="111"/>
      <c r="AM58" s="111"/>
      <c r="AN58" s="111"/>
      <c r="AO58" s="111"/>
      <c r="AP58" s="111"/>
      <c r="AQ58" s="111"/>
      <c r="AR58" s="111"/>
      <c r="AS58" s="111"/>
      <c r="AT58" s="111"/>
      <c r="AU58" s="111"/>
      <c r="AV58" s="111"/>
      <c r="AW58" s="111"/>
      <c r="AX58" s="111"/>
      <c r="AY58" s="111"/>
      <c r="AZ58" s="111"/>
      <c r="BA58" s="111"/>
      <c r="BB58" s="111"/>
      <c r="BC58" s="111"/>
      <c r="BD58" s="111"/>
      <c r="BE58" s="111"/>
      <c r="BF58" s="111"/>
      <c r="BG58" s="111"/>
      <c r="BH58" s="111"/>
      <c r="BI58" s="111"/>
      <c r="BJ58" s="111"/>
      <c r="BK58" s="111"/>
      <c r="BL58" s="111"/>
      <c r="BM58" s="111"/>
      <c r="BN58" s="111"/>
      <c r="BO58" s="111"/>
      <c r="BP58" s="111"/>
      <c r="BQ58" s="111"/>
      <c r="BR58" s="111"/>
      <c r="BS58" s="111"/>
      <c r="BT58" s="111"/>
      <c r="BU58" s="111"/>
      <c r="BV58" s="111"/>
      <c r="BW58" s="111"/>
      <c r="BX58" s="111"/>
      <c r="BY58" s="111"/>
      <c r="BZ58" s="111"/>
      <c r="CA58" s="111"/>
      <c r="CB58" s="111"/>
      <c r="CC58" s="111"/>
      <c r="CD58" s="111"/>
      <c r="CE58" s="111"/>
      <c r="CF58" s="111"/>
      <c r="CG58" s="111"/>
      <c r="CH58" s="111"/>
      <c r="CI58" s="111"/>
      <c r="CJ58" s="111"/>
      <c r="CK58" s="111"/>
      <c r="CL58" s="111"/>
      <c r="CM58" s="111"/>
      <c r="CN58" s="111"/>
      <c r="CO58" s="111"/>
      <c r="CP58" s="111"/>
      <c r="CQ58" s="111"/>
      <c r="CR58" s="111"/>
      <c r="CS58" s="111"/>
      <c r="CT58" s="111"/>
      <c r="CU58" s="111"/>
      <c r="CV58" s="111"/>
      <c r="CW58" s="111"/>
      <c r="CX58" s="111"/>
      <c r="CY58" s="111"/>
      <c r="CZ58" s="111"/>
      <c r="DA58" s="111"/>
      <c r="DB58" s="111"/>
      <c r="DC58" s="111"/>
      <c r="DD58" s="111"/>
      <c r="DE58" s="111"/>
      <c r="DF58" s="111"/>
      <c r="DG58" s="111"/>
      <c r="DH58" s="111"/>
      <c r="DI58" s="111"/>
      <c r="DJ58" s="111"/>
      <c r="DK58" s="111"/>
      <c r="DL58" s="111"/>
      <c r="DM58" s="111"/>
      <c r="DN58" s="111"/>
      <c r="DO58" s="111"/>
      <c r="DP58" s="111"/>
      <c r="DQ58" s="111"/>
      <c r="DR58" s="111"/>
      <c r="DS58" s="111"/>
      <c r="DT58" s="111"/>
      <c r="DU58" s="111"/>
      <c r="DV58" s="111"/>
      <c r="DW58" s="111"/>
      <c r="DX58" s="111"/>
      <c r="DY58" s="111"/>
      <c r="DZ58" s="111"/>
      <c r="EA58" s="111"/>
      <c r="EB58" s="111"/>
      <c r="EC58" s="111"/>
      <c r="ED58" s="111"/>
      <c r="EE58" s="111"/>
      <c r="EF58" s="111"/>
      <c r="EG58" s="111"/>
      <c r="EH58" s="111"/>
      <c r="EI58" s="111"/>
      <c r="EJ58" s="111"/>
      <c r="EK58" s="111"/>
      <c r="EL58" s="111"/>
      <c r="EM58" s="111"/>
      <c r="EN58" s="111"/>
      <c r="EO58" s="111"/>
      <c r="EP58" s="111"/>
      <c r="EQ58" s="111"/>
      <c r="ER58" s="111"/>
      <c r="ES58" s="111"/>
      <c r="ET58" s="111"/>
      <c r="EU58" s="111"/>
      <c r="EV58" s="111"/>
      <c r="EW58" s="111"/>
      <c r="EX58" s="111"/>
      <c r="EY58" s="111"/>
      <c r="EZ58" s="111"/>
      <c r="FA58" s="111"/>
      <c r="FB58" s="111"/>
      <c r="FC58" s="111"/>
      <c r="FD58" s="111"/>
      <c r="FE58" s="111"/>
      <c r="FF58" s="111"/>
      <c r="FG58" s="111"/>
      <c r="FH58" s="111"/>
      <c r="FI58" s="111"/>
      <c r="FJ58" s="111"/>
      <c r="FK58" s="111"/>
      <c r="FL58" s="111"/>
      <c r="FM58" s="111"/>
      <c r="FN58" s="111"/>
      <c r="FO58" s="111"/>
      <c r="FP58" s="111"/>
      <c r="FQ58" s="111"/>
      <c r="FR58" s="111"/>
      <c r="FS58" s="111"/>
      <c r="FT58" s="111"/>
      <c r="FU58" s="111"/>
      <c r="FV58" s="111"/>
      <c r="FW58" s="111"/>
      <c r="FX58" s="111"/>
      <c r="FY58" s="111"/>
      <c r="FZ58" s="111"/>
      <c r="GA58" s="111"/>
      <c r="GB58" s="111"/>
      <c r="GC58" s="111"/>
      <c r="GD58" s="111"/>
      <c r="GE58" s="111"/>
      <c r="GF58" s="111"/>
      <c r="GG58" s="111"/>
      <c r="GH58" s="111"/>
      <c r="GI58" s="111"/>
      <c r="GJ58" s="111"/>
      <c r="GK58" s="111"/>
      <c r="GL58" s="111"/>
      <c r="GM58" s="111"/>
      <c r="GN58" s="111"/>
      <c r="GO58" s="111"/>
      <c r="GP58" s="111"/>
      <c r="GQ58" s="111"/>
      <c r="GR58" s="111"/>
      <c r="GS58" s="111"/>
      <c r="GT58" s="111"/>
      <c r="GU58" s="111"/>
      <c r="GV58" s="111"/>
      <c r="GW58" s="111"/>
      <c r="GX58" s="111"/>
      <c r="GY58" s="111"/>
      <c r="GZ58" s="111"/>
      <c r="HA58" s="111"/>
      <c r="HB58" s="111"/>
      <c r="HC58" s="111"/>
      <c r="HD58" s="111"/>
      <c r="HE58" s="111"/>
      <c r="HF58" s="111"/>
      <c r="HG58" s="111"/>
      <c r="HH58" s="111"/>
      <c r="HI58" s="111"/>
      <c r="HJ58" s="111"/>
      <c r="HK58" s="111"/>
      <c r="HL58" s="111"/>
      <c r="HM58" s="111"/>
      <c r="HN58" s="111"/>
      <c r="HO58" s="111"/>
    </row>
    <row r="59" spans="1:223" s="113" customFormat="1" x14ac:dyDescent="0.25">
      <c r="A59" s="118" t="s">
        <v>114</v>
      </c>
      <c r="B59" s="111"/>
      <c r="C59" s="112"/>
      <c r="D59" s="112"/>
      <c r="E59" s="112"/>
      <c r="F59" s="111"/>
      <c r="G59" s="111"/>
      <c r="H59" s="111"/>
      <c r="I59" s="111"/>
      <c r="J59" s="111"/>
      <c r="K59" s="111"/>
      <c r="L59" s="111"/>
      <c r="M59" s="111"/>
      <c r="N59" s="111"/>
      <c r="O59" s="111"/>
      <c r="P59" s="111"/>
      <c r="Q59" s="111"/>
      <c r="R59" s="111"/>
      <c r="S59" s="111"/>
      <c r="T59" s="111"/>
      <c r="U59" s="111"/>
      <c r="V59" s="111"/>
      <c r="W59" s="111"/>
      <c r="X59" s="111"/>
      <c r="Y59" s="111"/>
      <c r="Z59" s="111"/>
      <c r="AA59" s="111"/>
      <c r="AB59" s="111"/>
      <c r="AC59" s="111"/>
      <c r="AD59" s="111"/>
      <c r="AE59" s="111"/>
      <c r="AF59" s="111"/>
      <c r="AG59" s="111"/>
      <c r="AH59" s="111"/>
      <c r="AI59" s="111"/>
      <c r="AJ59" s="111"/>
      <c r="AK59" s="111"/>
      <c r="AL59" s="111"/>
      <c r="AM59" s="111"/>
      <c r="AN59" s="111"/>
      <c r="AO59" s="111"/>
      <c r="AP59" s="111"/>
      <c r="AQ59" s="111"/>
      <c r="AR59" s="111"/>
      <c r="AS59" s="111"/>
      <c r="AT59" s="111"/>
      <c r="AU59" s="111"/>
      <c r="AV59" s="111"/>
      <c r="AW59" s="111"/>
      <c r="AX59" s="111"/>
      <c r="AY59" s="111"/>
      <c r="AZ59" s="111"/>
      <c r="BA59" s="111"/>
      <c r="BB59" s="111"/>
      <c r="BC59" s="111"/>
      <c r="BD59" s="111"/>
      <c r="BE59" s="111"/>
      <c r="BF59" s="111"/>
      <c r="BG59" s="111"/>
      <c r="BH59" s="111"/>
      <c r="BI59" s="111"/>
      <c r="BJ59" s="111"/>
      <c r="BK59" s="111"/>
      <c r="BL59" s="111"/>
      <c r="BM59" s="111"/>
      <c r="BN59" s="111"/>
      <c r="BO59" s="111"/>
      <c r="BP59" s="111"/>
      <c r="BQ59" s="111"/>
      <c r="BR59" s="111"/>
      <c r="BS59" s="111"/>
      <c r="BT59" s="111"/>
      <c r="BU59" s="111"/>
      <c r="BV59" s="111"/>
      <c r="BW59" s="111"/>
      <c r="BX59" s="111"/>
      <c r="BY59" s="111"/>
      <c r="BZ59" s="111"/>
      <c r="CA59" s="111"/>
      <c r="CB59" s="111"/>
      <c r="CC59" s="111"/>
      <c r="CD59" s="111"/>
      <c r="CE59" s="111"/>
      <c r="CF59" s="111"/>
      <c r="CG59" s="111"/>
      <c r="CH59" s="111"/>
      <c r="CI59" s="111"/>
      <c r="CJ59" s="111"/>
      <c r="CK59" s="111"/>
      <c r="CL59" s="111"/>
      <c r="CM59" s="111"/>
      <c r="CN59" s="111"/>
      <c r="CO59" s="111"/>
      <c r="CP59" s="111"/>
      <c r="CQ59" s="111"/>
      <c r="CR59" s="111"/>
      <c r="CS59" s="111"/>
      <c r="CT59" s="111"/>
      <c r="CU59" s="111"/>
      <c r="CV59" s="111"/>
      <c r="CW59" s="111"/>
      <c r="CX59" s="111"/>
      <c r="CY59" s="111"/>
      <c r="CZ59" s="111"/>
      <c r="DA59" s="111"/>
      <c r="DB59" s="111"/>
      <c r="DC59" s="111"/>
      <c r="DD59" s="111"/>
      <c r="DE59" s="111"/>
      <c r="DF59" s="111"/>
      <c r="DG59" s="111"/>
      <c r="DH59" s="111"/>
      <c r="DI59" s="111"/>
      <c r="DJ59" s="111"/>
      <c r="DK59" s="111"/>
      <c r="DL59" s="111"/>
      <c r="DM59" s="111"/>
      <c r="DN59" s="111"/>
      <c r="DO59" s="111"/>
      <c r="DP59" s="111"/>
      <c r="DQ59" s="111"/>
      <c r="DR59" s="111"/>
      <c r="DS59" s="111"/>
      <c r="DT59" s="111"/>
      <c r="DU59" s="111"/>
      <c r="DV59" s="111"/>
      <c r="DW59" s="111"/>
      <c r="DX59" s="111"/>
      <c r="DY59" s="111"/>
      <c r="DZ59" s="111"/>
      <c r="EA59" s="111"/>
      <c r="EB59" s="111"/>
      <c r="EC59" s="111"/>
      <c r="ED59" s="111"/>
      <c r="EE59" s="111"/>
      <c r="EF59" s="111"/>
      <c r="EG59" s="111"/>
      <c r="EH59" s="111"/>
      <c r="EI59" s="111"/>
      <c r="EJ59" s="111"/>
      <c r="EK59" s="111"/>
      <c r="EL59" s="111"/>
      <c r="EM59" s="111"/>
      <c r="EN59" s="111"/>
      <c r="EO59" s="111"/>
      <c r="EP59" s="111"/>
      <c r="EQ59" s="111"/>
      <c r="ER59" s="111"/>
      <c r="ES59" s="111"/>
      <c r="ET59" s="111"/>
      <c r="EU59" s="111"/>
      <c r="EV59" s="111"/>
      <c r="EW59" s="111"/>
      <c r="EX59" s="111"/>
      <c r="EY59" s="111"/>
      <c r="EZ59" s="111"/>
      <c r="FA59" s="111"/>
      <c r="FB59" s="111"/>
      <c r="FC59" s="111"/>
      <c r="FD59" s="111"/>
      <c r="FE59" s="111"/>
      <c r="FF59" s="111"/>
      <c r="FG59" s="111"/>
      <c r="FH59" s="111"/>
      <c r="FI59" s="111"/>
      <c r="FJ59" s="111"/>
      <c r="FK59" s="111"/>
      <c r="FL59" s="111"/>
      <c r="FM59" s="111"/>
      <c r="FN59" s="111"/>
      <c r="FO59" s="111"/>
      <c r="FP59" s="111"/>
      <c r="FQ59" s="111"/>
      <c r="FR59" s="111"/>
      <c r="FS59" s="111"/>
      <c r="FT59" s="111"/>
      <c r="FU59" s="111"/>
      <c r="FV59" s="111"/>
      <c r="FW59" s="111"/>
      <c r="FX59" s="111"/>
      <c r="FY59" s="111"/>
      <c r="FZ59" s="111"/>
      <c r="GA59" s="111"/>
      <c r="GB59" s="111"/>
      <c r="GC59" s="111"/>
      <c r="GD59" s="111"/>
      <c r="GE59" s="111"/>
      <c r="GF59" s="111"/>
      <c r="GG59" s="111"/>
      <c r="GH59" s="111"/>
      <c r="GI59" s="111"/>
      <c r="GJ59" s="111"/>
      <c r="GK59" s="111"/>
      <c r="GL59" s="111"/>
      <c r="GM59" s="111"/>
      <c r="GN59" s="111"/>
      <c r="GO59" s="111"/>
      <c r="GP59" s="111"/>
      <c r="GQ59" s="111"/>
      <c r="GR59" s="111"/>
      <c r="GS59" s="111"/>
      <c r="GT59" s="111"/>
      <c r="GU59" s="111"/>
      <c r="GV59" s="111"/>
      <c r="GW59" s="111"/>
      <c r="GX59" s="111"/>
      <c r="GY59" s="111"/>
      <c r="GZ59" s="111"/>
      <c r="HA59" s="111"/>
      <c r="HB59" s="111"/>
      <c r="HC59" s="111"/>
      <c r="HD59" s="111"/>
      <c r="HE59" s="111"/>
      <c r="HF59" s="111"/>
      <c r="HG59" s="111"/>
      <c r="HH59" s="111"/>
      <c r="HI59" s="111"/>
      <c r="HJ59" s="111"/>
      <c r="HK59" s="111"/>
      <c r="HL59" s="111"/>
      <c r="HM59" s="111"/>
      <c r="HN59" s="111"/>
      <c r="HO59" s="111"/>
    </row>
    <row r="60" spans="1:223" s="113" customFormat="1" x14ac:dyDescent="0.25">
      <c r="A60" s="117"/>
      <c r="B60" s="111"/>
      <c r="C60" s="112"/>
      <c r="D60" s="112"/>
      <c r="E60" s="112"/>
      <c r="F60" s="111"/>
      <c r="G60" s="111"/>
      <c r="H60" s="111"/>
      <c r="I60" s="111"/>
      <c r="J60" s="111"/>
      <c r="K60" s="111"/>
      <c r="L60" s="111"/>
      <c r="M60" s="111"/>
      <c r="N60" s="111"/>
      <c r="O60" s="111"/>
      <c r="P60" s="111"/>
      <c r="Q60" s="111"/>
      <c r="R60" s="111"/>
      <c r="S60" s="111"/>
      <c r="T60" s="111"/>
      <c r="U60" s="111"/>
      <c r="V60" s="111"/>
      <c r="W60" s="111"/>
      <c r="X60" s="111"/>
      <c r="Y60" s="111"/>
      <c r="Z60" s="111"/>
      <c r="AA60" s="111"/>
      <c r="AB60" s="111"/>
      <c r="AC60" s="111"/>
      <c r="AD60" s="111"/>
      <c r="AE60" s="111"/>
      <c r="AF60" s="111"/>
      <c r="AG60" s="111"/>
      <c r="AH60" s="111"/>
      <c r="AI60" s="111"/>
      <c r="AJ60" s="111"/>
      <c r="AK60" s="111"/>
      <c r="AL60" s="111"/>
      <c r="AM60" s="111"/>
      <c r="AN60" s="111"/>
      <c r="AO60" s="111"/>
      <c r="AP60" s="111"/>
      <c r="AQ60" s="111"/>
      <c r="AR60" s="111"/>
      <c r="AS60" s="111"/>
      <c r="AT60" s="111"/>
      <c r="AU60" s="111"/>
      <c r="AV60" s="111"/>
      <c r="AW60" s="111"/>
      <c r="AX60" s="111"/>
      <c r="AY60" s="111"/>
      <c r="AZ60" s="111"/>
      <c r="BA60" s="111"/>
      <c r="BB60" s="111"/>
      <c r="BC60" s="111"/>
      <c r="BD60" s="111"/>
      <c r="BE60" s="111"/>
      <c r="BF60" s="111"/>
      <c r="BG60" s="111"/>
      <c r="BH60" s="111"/>
      <c r="BI60" s="111"/>
      <c r="BJ60" s="111"/>
      <c r="BK60" s="111"/>
      <c r="BL60" s="111"/>
      <c r="BM60" s="111"/>
      <c r="BN60" s="111"/>
      <c r="BO60" s="111"/>
      <c r="BP60" s="111"/>
      <c r="BQ60" s="111"/>
      <c r="BR60" s="111"/>
      <c r="BS60" s="111"/>
      <c r="BT60" s="111"/>
      <c r="BU60" s="111"/>
      <c r="BV60" s="111"/>
      <c r="BW60" s="111"/>
      <c r="BX60" s="111"/>
      <c r="BY60" s="111"/>
      <c r="BZ60" s="111"/>
      <c r="CA60" s="111"/>
      <c r="CB60" s="111"/>
      <c r="CC60" s="111"/>
      <c r="CD60" s="111"/>
      <c r="CE60" s="111"/>
      <c r="CF60" s="111"/>
      <c r="CG60" s="111"/>
      <c r="CH60" s="111"/>
      <c r="CI60" s="111"/>
      <c r="CJ60" s="111"/>
      <c r="CK60" s="111"/>
      <c r="CL60" s="111"/>
      <c r="CM60" s="111"/>
      <c r="CN60" s="111"/>
      <c r="CO60" s="111"/>
      <c r="CP60" s="111"/>
      <c r="CQ60" s="111"/>
      <c r="CR60" s="111"/>
      <c r="CS60" s="111"/>
      <c r="CT60" s="111"/>
      <c r="CU60" s="111"/>
      <c r="CV60" s="111"/>
      <c r="CW60" s="111"/>
      <c r="CX60" s="111"/>
      <c r="CY60" s="111"/>
      <c r="CZ60" s="111"/>
      <c r="DA60" s="111"/>
      <c r="DB60" s="111"/>
      <c r="DC60" s="111"/>
      <c r="DD60" s="111"/>
      <c r="DE60" s="111"/>
      <c r="DF60" s="111"/>
      <c r="DG60" s="111"/>
      <c r="DH60" s="111"/>
      <c r="DI60" s="111"/>
      <c r="DJ60" s="111"/>
      <c r="DK60" s="111"/>
      <c r="DL60" s="111"/>
      <c r="DM60" s="111"/>
      <c r="DN60" s="111"/>
      <c r="DO60" s="111"/>
      <c r="DP60" s="111"/>
      <c r="DQ60" s="111"/>
      <c r="DR60" s="111"/>
      <c r="DS60" s="111"/>
      <c r="DT60" s="111"/>
      <c r="DU60" s="111"/>
      <c r="DV60" s="111"/>
      <c r="DW60" s="111"/>
      <c r="DX60" s="111"/>
      <c r="DY60" s="111"/>
      <c r="DZ60" s="111"/>
      <c r="EA60" s="111"/>
      <c r="EB60" s="111"/>
      <c r="EC60" s="111"/>
      <c r="ED60" s="111"/>
      <c r="EE60" s="111"/>
      <c r="EF60" s="111"/>
      <c r="EG60" s="111"/>
      <c r="EH60" s="111"/>
      <c r="EI60" s="111"/>
      <c r="EJ60" s="111"/>
      <c r="EK60" s="111"/>
      <c r="EL60" s="111"/>
      <c r="EM60" s="111"/>
      <c r="EN60" s="111"/>
      <c r="EO60" s="111"/>
      <c r="EP60" s="111"/>
      <c r="EQ60" s="111"/>
      <c r="ER60" s="111"/>
      <c r="ES60" s="111"/>
      <c r="ET60" s="111"/>
      <c r="EU60" s="111"/>
      <c r="EV60" s="111"/>
      <c r="EW60" s="111"/>
      <c r="EX60" s="111"/>
      <c r="EY60" s="111"/>
      <c r="EZ60" s="111"/>
      <c r="FA60" s="111"/>
      <c r="FB60" s="111"/>
      <c r="FC60" s="111"/>
      <c r="FD60" s="111"/>
      <c r="FE60" s="111"/>
      <c r="FF60" s="111"/>
      <c r="FG60" s="111"/>
      <c r="FH60" s="111"/>
      <c r="FI60" s="111"/>
      <c r="FJ60" s="111"/>
      <c r="FK60" s="111"/>
      <c r="FL60" s="111"/>
      <c r="FM60" s="111"/>
      <c r="FN60" s="111"/>
      <c r="FO60" s="111"/>
      <c r="FP60" s="111"/>
      <c r="FQ60" s="111"/>
      <c r="FR60" s="111"/>
      <c r="FS60" s="111"/>
      <c r="FT60" s="111"/>
      <c r="FU60" s="111"/>
      <c r="FV60" s="111"/>
      <c r="FW60" s="111"/>
      <c r="FX60" s="111"/>
      <c r="FY60" s="111"/>
      <c r="FZ60" s="111"/>
      <c r="GA60" s="111"/>
      <c r="GB60" s="111"/>
      <c r="GC60" s="111"/>
      <c r="GD60" s="111"/>
      <c r="GE60" s="111"/>
      <c r="GF60" s="111"/>
      <c r="GG60" s="111"/>
      <c r="GH60" s="111"/>
      <c r="GI60" s="111"/>
      <c r="GJ60" s="111"/>
      <c r="GK60" s="111"/>
      <c r="GL60" s="111"/>
      <c r="GM60" s="111"/>
      <c r="GN60" s="111"/>
      <c r="GO60" s="111"/>
      <c r="GP60" s="111"/>
      <c r="GQ60" s="111"/>
      <c r="GR60" s="111"/>
      <c r="GS60" s="111"/>
      <c r="GT60" s="111"/>
      <c r="GU60" s="111"/>
      <c r="GV60" s="111"/>
      <c r="GW60" s="111"/>
      <c r="GX60" s="111"/>
      <c r="GY60" s="111"/>
      <c r="GZ60" s="111"/>
      <c r="HA60" s="111"/>
      <c r="HB60" s="111"/>
      <c r="HC60" s="111"/>
      <c r="HD60" s="111"/>
      <c r="HE60" s="111"/>
      <c r="HF60" s="111"/>
      <c r="HG60" s="111"/>
      <c r="HH60" s="111"/>
      <c r="HI60" s="111"/>
      <c r="HJ60" s="111"/>
      <c r="HK60" s="111"/>
      <c r="HL60" s="111"/>
      <c r="HM60" s="111"/>
      <c r="HN60" s="111"/>
      <c r="HO60" s="111"/>
    </row>
    <row r="61" spans="1:223" s="113" customFormat="1" x14ac:dyDescent="0.25">
      <c r="A61" s="118"/>
      <c r="B61" s="111"/>
      <c r="C61" s="112"/>
      <c r="D61" s="112"/>
      <c r="E61" s="112"/>
      <c r="F61" s="111"/>
      <c r="G61" s="111"/>
      <c r="H61" s="111"/>
      <c r="I61" s="111"/>
      <c r="J61" s="111"/>
      <c r="K61" s="111"/>
      <c r="L61" s="111"/>
      <c r="M61" s="111"/>
      <c r="N61" s="111"/>
      <c r="O61" s="111"/>
      <c r="P61" s="111"/>
      <c r="Q61" s="111"/>
      <c r="R61" s="111"/>
      <c r="S61" s="111"/>
      <c r="T61" s="111"/>
      <c r="U61" s="111"/>
      <c r="V61" s="111"/>
      <c r="W61" s="111"/>
      <c r="X61" s="111"/>
      <c r="Y61" s="111"/>
      <c r="Z61" s="111"/>
      <c r="AA61" s="111"/>
      <c r="AB61" s="111"/>
      <c r="AC61" s="111"/>
      <c r="AD61" s="111"/>
      <c r="AE61" s="111"/>
      <c r="AF61" s="111"/>
      <c r="AG61" s="111"/>
      <c r="AH61" s="111"/>
      <c r="AI61" s="111"/>
      <c r="AJ61" s="111"/>
      <c r="AK61" s="111"/>
      <c r="AL61" s="111"/>
      <c r="AM61" s="111"/>
      <c r="AN61" s="111"/>
      <c r="AO61" s="111"/>
      <c r="AP61" s="111"/>
      <c r="AQ61" s="111"/>
      <c r="AR61" s="111"/>
      <c r="AS61" s="111"/>
      <c r="AT61" s="111"/>
      <c r="AU61" s="111"/>
      <c r="AV61" s="111"/>
      <c r="AW61" s="111"/>
      <c r="AX61" s="111"/>
      <c r="AY61" s="111"/>
      <c r="AZ61" s="111"/>
      <c r="BA61" s="111"/>
      <c r="BB61" s="111"/>
      <c r="BC61" s="111"/>
      <c r="BD61" s="111"/>
      <c r="BE61" s="111"/>
      <c r="BF61" s="111"/>
      <c r="BG61" s="111"/>
      <c r="BH61" s="111"/>
      <c r="BI61" s="111"/>
      <c r="BJ61" s="111"/>
      <c r="BK61" s="111"/>
      <c r="BL61" s="111"/>
      <c r="BM61" s="111"/>
      <c r="BN61" s="111"/>
      <c r="BO61" s="111"/>
      <c r="BP61" s="111"/>
      <c r="BQ61" s="111"/>
      <c r="BR61" s="111"/>
      <c r="BS61" s="111"/>
      <c r="BT61" s="111"/>
      <c r="BU61" s="111"/>
      <c r="BV61" s="111"/>
      <c r="BW61" s="111"/>
      <c r="BX61" s="111"/>
      <c r="BY61" s="111"/>
      <c r="BZ61" s="111"/>
      <c r="CA61" s="111"/>
      <c r="CB61" s="111"/>
      <c r="CC61" s="111"/>
      <c r="CD61" s="111"/>
      <c r="CE61" s="111"/>
      <c r="CF61" s="111"/>
      <c r="CG61" s="111"/>
      <c r="CH61" s="111"/>
      <c r="CI61" s="111"/>
      <c r="CJ61" s="111"/>
      <c r="CK61" s="111"/>
      <c r="CL61" s="111"/>
      <c r="CM61" s="111"/>
      <c r="CN61" s="111"/>
      <c r="CO61" s="111"/>
      <c r="CP61" s="111"/>
      <c r="CQ61" s="111"/>
      <c r="CR61" s="111"/>
      <c r="CS61" s="111"/>
      <c r="CT61" s="111"/>
      <c r="CU61" s="111"/>
      <c r="CV61" s="111"/>
      <c r="CW61" s="111"/>
      <c r="CX61" s="111"/>
      <c r="CY61" s="111"/>
      <c r="CZ61" s="111"/>
      <c r="DA61" s="111"/>
      <c r="DB61" s="111"/>
      <c r="DC61" s="111"/>
      <c r="DD61" s="111"/>
      <c r="DE61" s="111"/>
      <c r="DF61" s="111"/>
      <c r="DG61" s="111"/>
      <c r="DH61" s="111"/>
      <c r="DI61" s="111"/>
      <c r="DJ61" s="111"/>
      <c r="DK61" s="111"/>
      <c r="DL61" s="111"/>
      <c r="DM61" s="111"/>
      <c r="DN61" s="111"/>
      <c r="DO61" s="111"/>
      <c r="DP61" s="111"/>
      <c r="DQ61" s="111"/>
      <c r="DR61" s="111"/>
      <c r="DS61" s="111"/>
      <c r="DT61" s="111"/>
      <c r="DU61" s="111"/>
      <c r="DV61" s="111"/>
      <c r="DW61" s="111"/>
      <c r="DX61" s="111"/>
      <c r="DY61" s="111"/>
      <c r="DZ61" s="111"/>
      <c r="EA61" s="111"/>
      <c r="EB61" s="111"/>
      <c r="EC61" s="111"/>
      <c r="ED61" s="111"/>
      <c r="EE61" s="111"/>
      <c r="EF61" s="111"/>
      <c r="EG61" s="111"/>
      <c r="EH61" s="111"/>
      <c r="EI61" s="111"/>
      <c r="EJ61" s="111"/>
      <c r="EK61" s="111"/>
      <c r="EL61" s="111"/>
      <c r="EM61" s="111"/>
      <c r="EN61" s="111"/>
      <c r="EO61" s="111"/>
      <c r="EP61" s="111"/>
      <c r="EQ61" s="111"/>
      <c r="ER61" s="111"/>
      <c r="ES61" s="111"/>
      <c r="ET61" s="111"/>
      <c r="EU61" s="111"/>
      <c r="EV61" s="111"/>
      <c r="EW61" s="111"/>
      <c r="EX61" s="111"/>
      <c r="EY61" s="111"/>
      <c r="EZ61" s="111"/>
      <c r="FA61" s="111"/>
      <c r="FB61" s="111"/>
      <c r="FC61" s="111"/>
      <c r="FD61" s="111"/>
      <c r="FE61" s="111"/>
      <c r="FF61" s="111"/>
      <c r="FG61" s="111"/>
      <c r="FH61" s="111"/>
      <c r="FI61" s="111"/>
      <c r="FJ61" s="111"/>
      <c r="FK61" s="111"/>
      <c r="FL61" s="111"/>
      <c r="FM61" s="111"/>
      <c r="FN61" s="111"/>
      <c r="FO61" s="111"/>
      <c r="FP61" s="111"/>
      <c r="FQ61" s="111"/>
      <c r="FR61" s="111"/>
      <c r="FS61" s="111"/>
      <c r="FT61" s="111"/>
      <c r="FU61" s="111"/>
      <c r="FV61" s="111"/>
      <c r="FW61" s="111"/>
      <c r="FX61" s="111"/>
      <c r="FY61" s="111"/>
      <c r="FZ61" s="111"/>
      <c r="GA61" s="111"/>
      <c r="GB61" s="111"/>
      <c r="GC61" s="111"/>
      <c r="GD61" s="111"/>
      <c r="GE61" s="111"/>
      <c r="GF61" s="111"/>
      <c r="GG61" s="111"/>
      <c r="GH61" s="111"/>
      <c r="GI61" s="111"/>
      <c r="GJ61" s="111"/>
      <c r="GK61" s="111"/>
      <c r="GL61" s="111"/>
      <c r="GM61" s="111"/>
      <c r="GN61" s="111"/>
      <c r="GO61" s="111"/>
      <c r="GP61" s="111"/>
      <c r="GQ61" s="111"/>
      <c r="GR61" s="111"/>
      <c r="GS61" s="111"/>
      <c r="GT61" s="111"/>
      <c r="GU61" s="111"/>
      <c r="GV61" s="111"/>
      <c r="GW61" s="111"/>
      <c r="GX61" s="111"/>
      <c r="GY61" s="111"/>
      <c r="GZ61" s="111"/>
      <c r="HA61" s="111"/>
      <c r="HB61" s="111"/>
      <c r="HC61" s="111"/>
      <c r="HD61" s="111"/>
      <c r="HE61" s="111"/>
      <c r="HF61" s="111"/>
      <c r="HG61" s="111"/>
      <c r="HH61" s="111"/>
      <c r="HI61" s="111"/>
      <c r="HJ61" s="111"/>
      <c r="HK61" s="111"/>
      <c r="HL61" s="111"/>
      <c r="HM61" s="111"/>
      <c r="HN61" s="111"/>
      <c r="HO61" s="111"/>
    </row>
    <row r="62" spans="1:223" s="113" customFormat="1" x14ac:dyDescent="0.25">
      <c r="A62" s="116"/>
      <c r="B62" s="111"/>
      <c r="C62" s="112"/>
      <c r="D62" s="112"/>
      <c r="E62" s="112"/>
      <c r="F62" s="111"/>
      <c r="G62" s="111"/>
      <c r="H62" s="111"/>
      <c r="I62" s="111"/>
      <c r="J62" s="111"/>
      <c r="K62" s="111"/>
      <c r="L62" s="111"/>
      <c r="M62" s="111"/>
      <c r="N62" s="111"/>
      <c r="O62" s="111"/>
      <c r="P62" s="111"/>
      <c r="Q62" s="111"/>
      <c r="R62" s="111"/>
      <c r="S62" s="111"/>
      <c r="T62" s="111"/>
      <c r="U62" s="111"/>
      <c r="V62" s="111"/>
      <c r="W62" s="111"/>
      <c r="X62" s="111"/>
      <c r="Y62" s="111"/>
      <c r="Z62" s="111"/>
      <c r="AA62" s="111"/>
      <c r="AB62" s="111"/>
      <c r="AC62" s="111"/>
      <c r="AD62" s="111"/>
      <c r="AE62" s="111"/>
      <c r="AF62" s="111"/>
      <c r="AG62" s="111"/>
      <c r="AH62" s="111"/>
      <c r="AI62" s="111"/>
      <c r="AJ62" s="111"/>
      <c r="AK62" s="111"/>
      <c r="AL62" s="111"/>
      <c r="AM62" s="111"/>
      <c r="AN62" s="111"/>
      <c r="AO62" s="111"/>
      <c r="AP62" s="111"/>
      <c r="AQ62" s="111"/>
      <c r="AR62" s="111"/>
      <c r="AS62" s="111"/>
      <c r="AT62" s="111"/>
      <c r="AU62" s="111"/>
      <c r="AV62" s="111"/>
      <c r="AW62" s="111"/>
      <c r="AX62" s="111"/>
      <c r="AY62" s="111"/>
      <c r="AZ62" s="111"/>
      <c r="BA62" s="111"/>
      <c r="BB62" s="111"/>
      <c r="BC62" s="111"/>
      <c r="BD62" s="111"/>
      <c r="BE62" s="111"/>
      <c r="BF62" s="111"/>
      <c r="BG62" s="111"/>
      <c r="BH62" s="111"/>
      <c r="BI62" s="111"/>
      <c r="BJ62" s="111"/>
      <c r="BK62" s="111"/>
      <c r="BL62" s="111"/>
      <c r="BM62" s="111"/>
      <c r="BN62" s="111"/>
      <c r="BO62" s="111"/>
      <c r="BP62" s="111"/>
      <c r="BQ62" s="111"/>
      <c r="BR62" s="111"/>
      <c r="BS62" s="111"/>
      <c r="BT62" s="111"/>
      <c r="BU62" s="111"/>
      <c r="BV62" s="111"/>
      <c r="BW62" s="111"/>
      <c r="BX62" s="111"/>
      <c r="BY62" s="111"/>
      <c r="BZ62" s="111"/>
      <c r="CA62" s="111"/>
      <c r="CB62" s="111"/>
      <c r="CC62" s="111"/>
      <c r="CD62" s="111"/>
      <c r="CE62" s="111"/>
      <c r="CF62" s="111"/>
      <c r="CG62" s="111"/>
      <c r="CH62" s="111"/>
      <c r="CI62" s="111"/>
      <c r="CJ62" s="111"/>
      <c r="CK62" s="111"/>
      <c r="CL62" s="111"/>
      <c r="CM62" s="111"/>
      <c r="CN62" s="111"/>
      <c r="CO62" s="111"/>
      <c r="CP62" s="111"/>
      <c r="CQ62" s="111"/>
      <c r="CR62" s="111"/>
      <c r="CS62" s="111"/>
      <c r="CT62" s="111"/>
      <c r="CU62" s="111"/>
      <c r="CV62" s="111"/>
      <c r="CW62" s="111"/>
      <c r="CX62" s="111"/>
      <c r="CY62" s="111"/>
      <c r="CZ62" s="111"/>
      <c r="DA62" s="111"/>
      <c r="DB62" s="111"/>
      <c r="DC62" s="111"/>
      <c r="DD62" s="111"/>
      <c r="DE62" s="111"/>
      <c r="DF62" s="111"/>
      <c r="DG62" s="111"/>
      <c r="DH62" s="111"/>
      <c r="DI62" s="111"/>
      <c r="DJ62" s="111"/>
      <c r="DK62" s="111"/>
      <c r="DL62" s="111"/>
      <c r="DM62" s="111"/>
      <c r="DN62" s="111"/>
      <c r="DO62" s="111"/>
      <c r="DP62" s="111"/>
      <c r="DQ62" s="111"/>
      <c r="DR62" s="111"/>
      <c r="DS62" s="111"/>
      <c r="DT62" s="111"/>
      <c r="DU62" s="111"/>
      <c r="DV62" s="111"/>
      <c r="DW62" s="111"/>
      <c r="DX62" s="111"/>
      <c r="DY62" s="111"/>
      <c r="DZ62" s="111"/>
      <c r="EA62" s="111"/>
      <c r="EB62" s="111"/>
      <c r="EC62" s="111"/>
      <c r="ED62" s="111"/>
      <c r="EE62" s="111"/>
      <c r="EF62" s="111"/>
      <c r="EG62" s="111"/>
      <c r="EH62" s="111"/>
      <c r="EI62" s="111"/>
      <c r="EJ62" s="111"/>
      <c r="EK62" s="111"/>
      <c r="EL62" s="111"/>
      <c r="EM62" s="111"/>
      <c r="EN62" s="111"/>
      <c r="EO62" s="111"/>
      <c r="EP62" s="111"/>
      <c r="EQ62" s="111"/>
      <c r="ER62" s="111"/>
      <c r="ES62" s="111"/>
      <c r="ET62" s="111"/>
      <c r="EU62" s="111"/>
      <c r="EV62" s="111"/>
      <c r="EW62" s="111"/>
      <c r="EX62" s="111"/>
      <c r="EY62" s="111"/>
      <c r="EZ62" s="111"/>
      <c r="FA62" s="111"/>
      <c r="FB62" s="111"/>
      <c r="FC62" s="111"/>
      <c r="FD62" s="111"/>
      <c r="FE62" s="111"/>
      <c r="FF62" s="111"/>
      <c r="FG62" s="111"/>
      <c r="FH62" s="111"/>
      <c r="FI62" s="111"/>
      <c r="FJ62" s="111"/>
      <c r="FK62" s="111"/>
      <c r="FL62" s="111"/>
      <c r="FM62" s="111"/>
      <c r="FN62" s="111"/>
      <c r="FO62" s="111"/>
      <c r="FP62" s="111"/>
      <c r="FQ62" s="111"/>
      <c r="FR62" s="111"/>
      <c r="FS62" s="111"/>
      <c r="FT62" s="111"/>
      <c r="FU62" s="111"/>
      <c r="FV62" s="111"/>
      <c r="FW62" s="111"/>
      <c r="FX62" s="111"/>
      <c r="FY62" s="111"/>
      <c r="FZ62" s="111"/>
      <c r="GA62" s="111"/>
      <c r="GB62" s="111"/>
      <c r="GC62" s="111"/>
      <c r="GD62" s="111"/>
      <c r="GE62" s="111"/>
      <c r="GF62" s="111"/>
      <c r="GG62" s="111"/>
      <c r="GH62" s="111"/>
      <c r="GI62" s="111"/>
      <c r="GJ62" s="111"/>
      <c r="GK62" s="111"/>
      <c r="GL62" s="111"/>
      <c r="GM62" s="111"/>
      <c r="GN62" s="111"/>
      <c r="GO62" s="111"/>
      <c r="GP62" s="111"/>
      <c r="GQ62" s="111"/>
      <c r="GR62" s="111"/>
      <c r="GS62" s="111"/>
      <c r="GT62" s="111"/>
      <c r="GU62" s="111"/>
      <c r="GV62" s="111"/>
      <c r="GW62" s="111"/>
      <c r="GX62" s="111"/>
      <c r="GY62" s="111"/>
      <c r="GZ62" s="111"/>
      <c r="HA62" s="111"/>
      <c r="HB62" s="111"/>
      <c r="HC62" s="111"/>
      <c r="HD62" s="111"/>
      <c r="HE62" s="111"/>
      <c r="HF62" s="111"/>
      <c r="HG62" s="111"/>
      <c r="HH62" s="111"/>
      <c r="HI62" s="111"/>
      <c r="HJ62" s="111"/>
      <c r="HK62" s="111"/>
      <c r="HL62" s="111"/>
      <c r="HM62" s="111"/>
      <c r="HN62" s="111"/>
      <c r="HO62" s="111"/>
    </row>
    <row r="63" spans="1:223" s="113" customFormat="1" x14ac:dyDescent="0.25">
      <c r="A63" s="117"/>
      <c r="B63" s="111"/>
      <c r="C63" s="112"/>
      <c r="D63" s="112"/>
      <c r="E63" s="112"/>
      <c r="F63" s="111"/>
      <c r="G63" s="111"/>
      <c r="H63" s="111"/>
      <c r="I63" s="111"/>
      <c r="J63" s="111"/>
      <c r="K63" s="111"/>
      <c r="L63" s="111"/>
      <c r="M63" s="111"/>
      <c r="N63" s="111"/>
      <c r="O63" s="111"/>
      <c r="P63" s="111"/>
      <c r="Q63" s="111"/>
      <c r="R63" s="111"/>
      <c r="S63" s="111"/>
      <c r="T63" s="111"/>
      <c r="U63" s="111"/>
      <c r="V63" s="111"/>
      <c r="W63" s="111"/>
      <c r="X63" s="111"/>
      <c r="Y63" s="111"/>
      <c r="Z63" s="111"/>
      <c r="AA63" s="111"/>
      <c r="AB63" s="111"/>
      <c r="AC63" s="111"/>
      <c r="AD63" s="111"/>
      <c r="AE63" s="111"/>
      <c r="AF63" s="111"/>
      <c r="AG63" s="111"/>
      <c r="AH63" s="111"/>
      <c r="AI63" s="111"/>
      <c r="AJ63" s="111"/>
      <c r="AK63" s="111"/>
      <c r="AL63" s="111"/>
      <c r="AM63" s="111"/>
      <c r="AN63" s="111"/>
      <c r="AO63" s="111"/>
      <c r="AP63" s="111"/>
      <c r="AQ63" s="111"/>
      <c r="AR63" s="111"/>
      <c r="AS63" s="111"/>
      <c r="AT63" s="111"/>
      <c r="AU63" s="111"/>
      <c r="AV63" s="111"/>
      <c r="AW63" s="111"/>
      <c r="AX63" s="111"/>
      <c r="AY63" s="111"/>
      <c r="AZ63" s="111"/>
      <c r="BA63" s="111"/>
      <c r="BB63" s="111"/>
      <c r="BC63" s="111"/>
      <c r="BD63" s="111"/>
      <c r="BE63" s="111"/>
      <c r="BF63" s="111"/>
      <c r="BG63" s="111"/>
      <c r="BH63" s="111"/>
      <c r="BI63" s="111"/>
      <c r="BJ63" s="111"/>
      <c r="BK63" s="111"/>
      <c r="BL63" s="111"/>
      <c r="BM63" s="111"/>
      <c r="BN63" s="111"/>
      <c r="BO63" s="111"/>
      <c r="BP63" s="111"/>
      <c r="BQ63" s="111"/>
      <c r="BR63" s="111"/>
      <c r="BS63" s="111"/>
      <c r="BT63" s="111"/>
      <c r="BU63" s="111"/>
      <c r="BV63" s="111"/>
      <c r="BW63" s="111"/>
      <c r="BX63" s="111"/>
      <c r="BY63" s="111"/>
      <c r="BZ63" s="111"/>
      <c r="CA63" s="111"/>
      <c r="CB63" s="111"/>
      <c r="CC63" s="111"/>
      <c r="CD63" s="111"/>
      <c r="CE63" s="111"/>
      <c r="CF63" s="111"/>
      <c r="CG63" s="111"/>
      <c r="CH63" s="111"/>
      <c r="CI63" s="111"/>
      <c r="CJ63" s="111"/>
      <c r="CK63" s="111"/>
      <c r="CL63" s="111"/>
      <c r="CM63" s="111"/>
      <c r="CN63" s="111"/>
      <c r="CO63" s="111"/>
      <c r="CP63" s="111"/>
      <c r="CQ63" s="111"/>
      <c r="CR63" s="111"/>
      <c r="CS63" s="111"/>
      <c r="CT63" s="111"/>
      <c r="CU63" s="111"/>
      <c r="CV63" s="111"/>
      <c r="CW63" s="111"/>
      <c r="CX63" s="111"/>
      <c r="CY63" s="111"/>
      <c r="CZ63" s="111"/>
      <c r="DA63" s="111"/>
      <c r="DB63" s="111"/>
      <c r="DC63" s="111"/>
      <c r="DD63" s="111"/>
      <c r="DE63" s="111"/>
      <c r="DF63" s="111"/>
      <c r="DG63" s="111"/>
      <c r="DH63" s="111"/>
      <c r="DI63" s="111"/>
      <c r="DJ63" s="111"/>
      <c r="DK63" s="111"/>
      <c r="DL63" s="111"/>
      <c r="DM63" s="111"/>
      <c r="DN63" s="111"/>
      <c r="DO63" s="111"/>
      <c r="DP63" s="111"/>
      <c r="DQ63" s="111"/>
      <c r="DR63" s="111"/>
      <c r="DS63" s="111"/>
      <c r="DT63" s="111"/>
      <c r="DU63" s="111"/>
      <c r="DV63" s="111"/>
      <c r="DW63" s="111"/>
      <c r="DX63" s="111"/>
      <c r="DY63" s="111"/>
      <c r="DZ63" s="111"/>
      <c r="EA63" s="111"/>
      <c r="EB63" s="111"/>
      <c r="EC63" s="111"/>
      <c r="ED63" s="111"/>
      <c r="EE63" s="111"/>
      <c r="EF63" s="111"/>
      <c r="EG63" s="111"/>
      <c r="EH63" s="111"/>
      <c r="EI63" s="111"/>
      <c r="EJ63" s="111"/>
      <c r="EK63" s="111"/>
      <c r="EL63" s="111"/>
      <c r="EM63" s="111"/>
      <c r="EN63" s="111"/>
      <c r="EO63" s="111"/>
      <c r="EP63" s="111"/>
      <c r="EQ63" s="111"/>
      <c r="ER63" s="111"/>
      <c r="ES63" s="111"/>
      <c r="ET63" s="111"/>
      <c r="EU63" s="111"/>
      <c r="EV63" s="111"/>
      <c r="EW63" s="111"/>
      <c r="EX63" s="111"/>
      <c r="EY63" s="111"/>
      <c r="EZ63" s="111"/>
      <c r="FA63" s="111"/>
      <c r="FB63" s="111"/>
      <c r="FC63" s="111"/>
      <c r="FD63" s="111"/>
      <c r="FE63" s="111"/>
      <c r="FF63" s="111"/>
      <c r="FG63" s="111"/>
      <c r="FH63" s="111"/>
      <c r="FI63" s="111"/>
      <c r="FJ63" s="111"/>
      <c r="FK63" s="111"/>
      <c r="FL63" s="111"/>
      <c r="FM63" s="111"/>
      <c r="FN63" s="111"/>
      <c r="FO63" s="111"/>
      <c r="FP63" s="111"/>
      <c r="FQ63" s="111"/>
      <c r="FR63" s="111"/>
      <c r="FS63" s="111"/>
      <c r="FT63" s="111"/>
      <c r="FU63" s="111"/>
      <c r="FV63" s="111"/>
      <c r="FW63" s="111"/>
      <c r="FX63" s="111"/>
      <c r="FY63" s="111"/>
      <c r="FZ63" s="111"/>
      <c r="GA63" s="111"/>
      <c r="GB63" s="111"/>
      <c r="GC63" s="111"/>
      <c r="GD63" s="111"/>
      <c r="GE63" s="111"/>
      <c r="GF63" s="111"/>
      <c r="GG63" s="111"/>
      <c r="GH63" s="111"/>
      <c r="GI63" s="111"/>
      <c r="GJ63" s="111"/>
      <c r="GK63" s="111"/>
      <c r="GL63" s="111"/>
      <c r="GM63" s="111"/>
      <c r="GN63" s="111"/>
      <c r="GO63" s="111"/>
      <c r="GP63" s="111"/>
      <c r="GQ63" s="111"/>
      <c r="GR63" s="111"/>
      <c r="GS63" s="111"/>
      <c r="GT63" s="111"/>
      <c r="GU63" s="111"/>
      <c r="GV63" s="111"/>
      <c r="GW63" s="111"/>
      <c r="GX63" s="111"/>
      <c r="GY63" s="111"/>
      <c r="GZ63" s="111"/>
      <c r="HA63" s="111"/>
      <c r="HB63" s="111"/>
      <c r="HC63" s="111"/>
      <c r="HD63" s="111"/>
      <c r="HE63" s="111"/>
      <c r="HF63" s="111"/>
      <c r="HG63" s="111"/>
      <c r="HH63" s="111"/>
      <c r="HI63" s="111"/>
      <c r="HJ63" s="111"/>
      <c r="HK63" s="111"/>
      <c r="HL63" s="111"/>
      <c r="HM63" s="111"/>
      <c r="HN63" s="111"/>
      <c r="HO63" s="111"/>
    </row>
    <row r="64" spans="1:223" s="113" customFormat="1" x14ac:dyDescent="0.25">
      <c r="A64" s="118"/>
      <c r="B64" s="111"/>
      <c r="C64" s="112"/>
      <c r="D64" s="112"/>
      <c r="E64" s="112"/>
      <c r="F64" s="111"/>
      <c r="G64" s="111"/>
      <c r="H64" s="111"/>
      <c r="I64" s="111"/>
      <c r="J64" s="111"/>
      <c r="K64" s="111"/>
      <c r="L64" s="111"/>
      <c r="M64" s="111"/>
      <c r="N64" s="111"/>
      <c r="O64" s="111"/>
      <c r="P64" s="111"/>
      <c r="Q64" s="111"/>
      <c r="R64" s="111"/>
      <c r="S64" s="111"/>
      <c r="T64" s="111"/>
      <c r="U64" s="111"/>
      <c r="V64" s="111"/>
      <c r="W64" s="111"/>
      <c r="X64" s="111"/>
      <c r="Y64" s="111"/>
      <c r="Z64" s="111"/>
      <c r="AA64" s="111"/>
      <c r="AB64" s="111"/>
      <c r="AC64" s="111"/>
      <c r="AD64" s="111"/>
      <c r="AE64" s="111"/>
      <c r="AF64" s="111"/>
      <c r="AG64" s="111"/>
      <c r="AH64" s="111"/>
      <c r="AI64" s="111"/>
      <c r="AJ64" s="111"/>
      <c r="AK64" s="111"/>
      <c r="AL64" s="111"/>
      <c r="AM64" s="111"/>
      <c r="AN64" s="111"/>
      <c r="AO64" s="111"/>
      <c r="AP64" s="111"/>
      <c r="AQ64" s="111"/>
      <c r="AR64" s="111"/>
      <c r="AS64" s="111"/>
      <c r="AT64" s="111"/>
      <c r="AU64" s="111"/>
      <c r="AV64" s="111"/>
      <c r="AW64" s="111"/>
      <c r="AX64" s="111"/>
      <c r="AY64" s="111"/>
      <c r="AZ64" s="111"/>
      <c r="BA64" s="111"/>
      <c r="BB64" s="111"/>
      <c r="BC64" s="111"/>
      <c r="BD64" s="111"/>
      <c r="BE64" s="111"/>
      <c r="BF64" s="111"/>
      <c r="BG64" s="111"/>
      <c r="BH64" s="111"/>
      <c r="BI64" s="111"/>
      <c r="BJ64" s="111"/>
      <c r="BK64" s="111"/>
      <c r="BL64" s="111"/>
      <c r="BM64" s="111"/>
      <c r="BN64" s="111"/>
      <c r="BO64" s="111"/>
      <c r="BP64" s="111"/>
      <c r="BQ64" s="111"/>
      <c r="BR64" s="111"/>
      <c r="BS64" s="111"/>
      <c r="BT64" s="111"/>
      <c r="BU64" s="111"/>
      <c r="BV64" s="111"/>
      <c r="BW64" s="111"/>
      <c r="BX64" s="111"/>
      <c r="BY64" s="111"/>
      <c r="BZ64" s="111"/>
      <c r="CA64" s="111"/>
      <c r="CB64" s="111"/>
      <c r="CC64" s="111"/>
      <c r="CD64" s="111"/>
      <c r="CE64" s="111"/>
      <c r="CF64" s="111"/>
      <c r="CG64" s="111"/>
      <c r="CH64" s="111"/>
      <c r="CI64" s="111"/>
      <c r="CJ64" s="111"/>
      <c r="CK64" s="111"/>
      <c r="CL64" s="111"/>
      <c r="CM64" s="111"/>
      <c r="CN64" s="111"/>
      <c r="CO64" s="111"/>
      <c r="CP64" s="111"/>
      <c r="CQ64" s="111"/>
      <c r="CR64" s="111"/>
      <c r="CS64" s="111"/>
      <c r="CT64" s="111"/>
      <c r="CU64" s="111"/>
      <c r="CV64" s="111"/>
      <c r="CW64" s="111"/>
      <c r="CX64" s="111"/>
      <c r="CY64" s="111"/>
      <c r="CZ64" s="111"/>
      <c r="DA64" s="111"/>
      <c r="DB64" s="111"/>
      <c r="DC64" s="111"/>
      <c r="DD64" s="111"/>
      <c r="DE64" s="111"/>
      <c r="DF64" s="111"/>
      <c r="DG64" s="111"/>
      <c r="DH64" s="111"/>
      <c r="DI64" s="111"/>
      <c r="DJ64" s="111"/>
      <c r="DK64" s="111"/>
      <c r="DL64" s="111"/>
      <c r="DM64" s="111"/>
      <c r="DN64" s="111"/>
      <c r="DO64" s="111"/>
      <c r="DP64" s="111"/>
      <c r="DQ64" s="111"/>
      <c r="DR64" s="111"/>
      <c r="DS64" s="111"/>
      <c r="DT64" s="111"/>
      <c r="DU64" s="111"/>
      <c r="DV64" s="111"/>
      <c r="DW64" s="111"/>
      <c r="DX64" s="111"/>
      <c r="DY64" s="111"/>
      <c r="DZ64" s="111"/>
      <c r="EA64" s="111"/>
      <c r="EB64" s="111"/>
      <c r="EC64" s="111"/>
      <c r="ED64" s="111"/>
      <c r="EE64" s="111"/>
      <c r="EF64" s="111"/>
      <c r="EG64" s="111"/>
      <c r="EH64" s="111"/>
      <c r="EI64" s="111"/>
      <c r="EJ64" s="111"/>
      <c r="EK64" s="111"/>
      <c r="EL64" s="111"/>
      <c r="EM64" s="111"/>
      <c r="EN64" s="111"/>
      <c r="EO64" s="111"/>
      <c r="EP64" s="111"/>
      <c r="EQ64" s="111"/>
      <c r="ER64" s="111"/>
      <c r="ES64" s="111"/>
      <c r="ET64" s="111"/>
      <c r="EU64" s="111"/>
      <c r="EV64" s="111"/>
      <c r="EW64" s="111"/>
      <c r="EX64" s="111"/>
      <c r="EY64" s="111"/>
      <c r="EZ64" s="111"/>
      <c r="FA64" s="111"/>
      <c r="FB64" s="111"/>
      <c r="FC64" s="111"/>
      <c r="FD64" s="111"/>
      <c r="FE64" s="111"/>
      <c r="FF64" s="111"/>
      <c r="FG64" s="111"/>
      <c r="FH64" s="111"/>
      <c r="FI64" s="111"/>
      <c r="FJ64" s="111"/>
      <c r="FK64" s="111"/>
      <c r="FL64" s="111"/>
      <c r="FM64" s="111"/>
      <c r="FN64" s="111"/>
      <c r="FO64" s="111"/>
      <c r="FP64" s="111"/>
      <c r="FQ64" s="111"/>
      <c r="FR64" s="111"/>
      <c r="FS64" s="111"/>
      <c r="FT64" s="111"/>
      <c r="FU64" s="111"/>
      <c r="FV64" s="111"/>
      <c r="FW64" s="111"/>
      <c r="FX64" s="111"/>
      <c r="FY64" s="111"/>
      <c r="FZ64" s="111"/>
      <c r="GA64" s="111"/>
      <c r="GB64" s="111"/>
      <c r="GC64" s="111"/>
      <c r="GD64" s="111"/>
      <c r="GE64" s="111"/>
      <c r="GF64" s="111"/>
      <c r="GG64" s="111"/>
      <c r="GH64" s="111"/>
      <c r="GI64" s="111"/>
      <c r="GJ64" s="111"/>
      <c r="GK64" s="111"/>
      <c r="GL64" s="111"/>
      <c r="GM64" s="111"/>
      <c r="GN64" s="111"/>
      <c r="GO64" s="111"/>
      <c r="GP64" s="111"/>
      <c r="GQ64" s="111"/>
      <c r="GR64" s="111"/>
      <c r="GS64" s="111"/>
      <c r="GT64" s="111"/>
      <c r="GU64" s="111"/>
      <c r="GV64" s="111"/>
      <c r="GW64" s="111"/>
      <c r="GX64" s="111"/>
      <c r="GY64" s="111"/>
      <c r="GZ64" s="111"/>
      <c r="HA64" s="111"/>
      <c r="HB64" s="111"/>
      <c r="HC64" s="111"/>
      <c r="HD64" s="111"/>
      <c r="HE64" s="111"/>
      <c r="HF64" s="111"/>
      <c r="HG64" s="111"/>
      <c r="HH64" s="111"/>
      <c r="HI64" s="111"/>
      <c r="HJ64" s="111"/>
      <c r="HK64" s="111"/>
      <c r="HL64" s="111"/>
      <c r="HM64" s="111"/>
      <c r="HN64" s="111"/>
      <c r="HO64" s="111"/>
    </row>
    <row r="65" spans="1:223" s="113" customFormat="1" x14ac:dyDescent="0.25">
      <c r="A65" s="119"/>
      <c r="B65" s="111"/>
      <c r="C65" s="112"/>
      <c r="D65" s="112"/>
      <c r="E65" s="112"/>
      <c r="F65" s="111"/>
      <c r="G65" s="111"/>
      <c r="H65" s="111"/>
      <c r="I65" s="111"/>
      <c r="J65" s="111"/>
      <c r="K65" s="111"/>
      <c r="L65" s="111"/>
      <c r="M65" s="111"/>
      <c r="N65" s="111"/>
      <c r="O65" s="111"/>
      <c r="P65" s="111"/>
      <c r="Q65" s="111"/>
      <c r="R65" s="111"/>
      <c r="S65" s="111"/>
      <c r="T65" s="111"/>
      <c r="U65" s="111"/>
      <c r="V65" s="111"/>
      <c r="W65" s="111"/>
      <c r="X65" s="111"/>
      <c r="Y65" s="111"/>
      <c r="Z65" s="111"/>
      <c r="AA65" s="111"/>
      <c r="AB65" s="111"/>
      <c r="AC65" s="111"/>
      <c r="AD65" s="111"/>
      <c r="AE65" s="111"/>
      <c r="AF65" s="111"/>
      <c r="AG65" s="111"/>
      <c r="AH65" s="111"/>
      <c r="AI65" s="111"/>
      <c r="AJ65" s="111"/>
      <c r="AK65" s="111"/>
      <c r="AL65" s="111"/>
      <c r="AM65" s="111"/>
      <c r="AN65" s="111"/>
      <c r="AO65" s="111"/>
      <c r="AP65" s="111"/>
      <c r="AQ65" s="111"/>
      <c r="AR65" s="111"/>
      <c r="AS65" s="111"/>
      <c r="AT65" s="111"/>
      <c r="AU65" s="111"/>
      <c r="AV65" s="111"/>
      <c r="AW65" s="111"/>
      <c r="AX65" s="111"/>
      <c r="AY65" s="111"/>
      <c r="AZ65" s="111"/>
      <c r="BA65" s="111"/>
      <c r="BB65" s="111"/>
      <c r="BC65" s="111"/>
      <c r="BD65" s="111"/>
      <c r="BE65" s="111"/>
      <c r="BF65" s="111"/>
      <c r="BG65" s="111"/>
      <c r="BH65" s="111"/>
      <c r="BI65" s="111"/>
      <c r="BJ65" s="111"/>
      <c r="BK65" s="111"/>
      <c r="BL65" s="111"/>
      <c r="BM65" s="111"/>
      <c r="BN65" s="111"/>
      <c r="BO65" s="111"/>
      <c r="BP65" s="111"/>
      <c r="BQ65" s="111"/>
      <c r="BR65" s="111"/>
      <c r="BS65" s="111"/>
      <c r="BT65" s="111"/>
      <c r="BU65" s="111"/>
      <c r="BV65" s="111"/>
      <c r="BW65" s="111"/>
      <c r="BX65" s="111"/>
      <c r="BY65" s="111"/>
      <c r="BZ65" s="111"/>
      <c r="CA65" s="111"/>
      <c r="CB65" s="111"/>
      <c r="CC65" s="111"/>
      <c r="CD65" s="111"/>
      <c r="CE65" s="111"/>
      <c r="CF65" s="111"/>
      <c r="CG65" s="111"/>
      <c r="CH65" s="111"/>
      <c r="CI65" s="111"/>
      <c r="CJ65" s="111"/>
      <c r="CK65" s="111"/>
      <c r="CL65" s="111"/>
      <c r="CM65" s="111"/>
      <c r="CN65" s="111"/>
      <c r="CO65" s="111"/>
      <c r="CP65" s="111"/>
      <c r="CQ65" s="111"/>
      <c r="CR65" s="111"/>
      <c r="CS65" s="111"/>
      <c r="CT65" s="111"/>
      <c r="CU65" s="111"/>
      <c r="CV65" s="111"/>
      <c r="CW65" s="111"/>
      <c r="CX65" s="111"/>
      <c r="CY65" s="111"/>
      <c r="CZ65" s="111"/>
      <c r="DA65" s="111"/>
      <c r="DB65" s="111"/>
      <c r="DC65" s="111"/>
      <c r="DD65" s="111"/>
      <c r="DE65" s="111"/>
      <c r="DF65" s="111"/>
      <c r="DG65" s="111"/>
      <c r="DH65" s="111"/>
      <c r="DI65" s="111"/>
      <c r="DJ65" s="111"/>
      <c r="DK65" s="111"/>
      <c r="DL65" s="111"/>
      <c r="DM65" s="111"/>
      <c r="DN65" s="111"/>
      <c r="DO65" s="111"/>
      <c r="DP65" s="111"/>
      <c r="DQ65" s="111"/>
      <c r="DR65" s="111"/>
      <c r="DS65" s="111"/>
      <c r="DT65" s="111"/>
      <c r="DU65" s="111"/>
      <c r="DV65" s="111"/>
      <c r="DW65" s="111"/>
      <c r="DX65" s="111"/>
      <c r="DY65" s="111"/>
      <c r="DZ65" s="111"/>
      <c r="EA65" s="111"/>
      <c r="EB65" s="111"/>
      <c r="EC65" s="111"/>
      <c r="ED65" s="111"/>
      <c r="EE65" s="111"/>
      <c r="EF65" s="111"/>
      <c r="EG65" s="111"/>
      <c r="EH65" s="111"/>
      <c r="EI65" s="111"/>
      <c r="EJ65" s="111"/>
      <c r="EK65" s="111"/>
      <c r="EL65" s="111"/>
      <c r="EM65" s="111"/>
      <c r="EN65" s="111"/>
      <c r="EO65" s="111"/>
      <c r="EP65" s="111"/>
      <c r="EQ65" s="111"/>
      <c r="ER65" s="111"/>
      <c r="ES65" s="111"/>
      <c r="ET65" s="111"/>
      <c r="EU65" s="111"/>
      <c r="EV65" s="111"/>
      <c r="EW65" s="111"/>
      <c r="EX65" s="111"/>
      <c r="EY65" s="111"/>
      <c r="EZ65" s="111"/>
      <c r="FA65" s="111"/>
      <c r="FB65" s="111"/>
      <c r="FC65" s="111"/>
      <c r="FD65" s="111"/>
      <c r="FE65" s="111"/>
      <c r="FF65" s="111"/>
      <c r="FG65" s="111"/>
      <c r="FH65" s="111"/>
      <c r="FI65" s="111"/>
      <c r="FJ65" s="111"/>
      <c r="FK65" s="111"/>
      <c r="FL65" s="111"/>
      <c r="FM65" s="111"/>
      <c r="FN65" s="111"/>
      <c r="FO65" s="111"/>
      <c r="FP65" s="111"/>
      <c r="FQ65" s="111"/>
      <c r="FR65" s="111"/>
      <c r="FS65" s="111"/>
      <c r="FT65" s="111"/>
      <c r="FU65" s="111"/>
      <c r="FV65" s="111"/>
      <c r="FW65" s="111"/>
      <c r="FX65" s="111"/>
      <c r="FY65" s="111"/>
      <c r="FZ65" s="111"/>
      <c r="GA65" s="111"/>
      <c r="GB65" s="111"/>
      <c r="GC65" s="111"/>
      <c r="GD65" s="111"/>
      <c r="GE65" s="111"/>
      <c r="GF65" s="111"/>
      <c r="GG65" s="111"/>
      <c r="GH65" s="111"/>
      <c r="GI65" s="111"/>
      <c r="GJ65" s="111"/>
      <c r="GK65" s="111"/>
      <c r="GL65" s="111"/>
      <c r="GM65" s="111"/>
      <c r="GN65" s="111"/>
      <c r="GO65" s="111"/>
      <c r="GP65" s="111"/>
      <c r="GQ65" s="111"/>
      <c r="GR65" s="111"/>
      <c r="GS65" s="111"/>
      <c r="GT65" s="111"/>
      <c r="GU65" s="111"/>
      <c r="GV65" s="111"/>
      <c r="GW65" s="111"/>
      <c r="GX65" s="111"/>
      <c r="GY65" s="111"/>
      <c r="GZ65" s="111"/>
      <c r="HA65" s="111"/>
      <c r="HB65" s="111"/>
      <c r="HC65" s="111"/>
      <c r="HD65" s="111"/>
      <c r="HE65" s="111"/>
      <c r="HF65" s="111"/>
      <c r="HG65" s="111"/>
      <c r="HH65" s="111"/>
      <c r="HI65" s="111"/>
      <c r="HJ65" s="111"/>
      <c r="HK65" s="111"/>
      <c r="HL65" s="111"/>
      <c r="HM65" s="111"/>
      <c r="HN65" s="111"/>
      <c r="HO65" s="111"/>
    </row>
    <row r="66" spans="1:223" s="113" customFormat="1" x14ac:dyDescent="0.25">
      <c r="A66" s="120"/>
      <c r="B66" s="111"/>
      <c r="C66" s="112"/>
      <c r="D66" s="112"/>
      <c r="E66" s="112"/>
      <c r="F66" s="111"/>
      <c r="G66" s="111"/>
      <c r="H66" s="111"/>
      <c r="I66" s="111"/>
      <c r="J66" s="111"/>
      <c r="K66" s="111"/>
      <c r="L66" s="111"/>
      <c r="M66" s="111"/>
      <c r="N66" s="111"/>
      <c r="O66" s="111"/>
      <c r="P66" s="111"/>
      <c r="Q66" s="111"/>
      <c r="R66" s="111"/>
      <c r="S66" s="111"/>
      <c r="T66" s="111"/>
      <c r="U66" s="111"/>
      <c r="V66" s="111"/>
      <c r="W66" s="111"/>
      <c r="X66" s="111"/>
      <c r="Y66" s="111"/>
      <c r="Z66" s="111"/>
      <c r="AA66" s="111"/>
      <c r="AB66" s="111"/>
      <c r="AC66" s="111"/>
      <c r="AD66" s="111"/>
      <c r="AE66" s="111"/>
      <c r="AF66" s="111"/>
      <c r="AG66" s="111"/>
      <c r="AH66" s="111"/>
      <c r="AI66" s="111"/>
      <c r="AJ66" s="111"/>
      <c r="AK66" s="111"/>
      <c r="AL66" s="111"/>
      <c r="AM66" s="111"/>
      <c r="AN66" s="111"/>
      <c r="AO66" s="111"/>
      <c r="AP66" s="111"/>
      <c r="AQ66" s="111"/>
      <c r="AR66" s="111"/>
      <c r="AS66" s="111"/>
      <c r="AT66" s="111"/>
      <c r="AU66" s="111"/>
      <c r="AV66" s="111"/>
      <c r="AW66" s="111"/>
      <c r="AX66" s="111"/>
      <c r="AY66" s="111"/>
      <c r="AZ66" s="111"/>
      <c r="BA66" s="111"/>
      <c r="BB66" s="111"/>
      <c r="BC66" s="111"/>
      <c r="BD66" s="111"/>
      <c r="BE66" s="111"/>
      <c r="BF66" s="111"/>
      <c r="BG66" s="111"/>
      <c r="BH66" s="111"/>
      <c r="BI66" s="111"/>
      <c r="BJ66" s="111"/>
      <c r="BK66" s="111"/>
      <c r="BL66" s="111"/>
      <c r="BM66" s="111"/>
      <c r="BN66" s="111"/>
      <c r="BO66" s="111"/>
      <c r="BP66" s="111"/>
      <c r="BQ66" s="111"/>
      <c r="BR66" s="111"/>
      <c r="BS66" s="111"/>
      <c r="BT66" s="111"/>
      <c r="BU66" s="111"/>
      <c r="BV66" s="111"/>
      <c r="BW66" s="111"/>
      <c r="BX66" s="111"/>
      <c r="BY66" s="111"/>
      <c r="BZ66" s="111"/>
      <c r="CA66" s="111"/>
      <c r="CB66" s="111"/>
      <c r="CC66" s="111"/>
      <c r="CD66" s="111"/>
      <c r="CE66" s="111"/>
      <c r="CF66" s="111"/>
      <c r="CG66" s="111"/>
      <c r="CH66" s="111"/>
      <c r="CI66" s="111"/>
      <c r="CJ66" s="111"/>
      <c r="CK66" s="111"/>
      <c r="CL66" s="111"/>
      <c r="CM66" s="111"/>
      <c r="CN66" s="111"/>
      <c r="CO66" s="111"/>
      <c r="CP66" s="111"/>
      <c r="CQ66" s="111"/>
      <c r="CR66" s="111"/>
      <c r="CS66" s="111"/>
      <c r="CT66" s="111"/>
      <c r="CU66" s="111"/>
      <c r="CV66" s="111"/>
      <c r="CW66" s="111"/>
      <c r="CX66" s="111"/>
      <c r="CY66" s="111"/>
      <c r="CZ66" s="111"/>
      <c r="DA66" s="111"/>
      <c r="DB66" s="111"/>
      <c r="DC66" s="111"/>
      <c r="DD66" s="111"/>
      <c r="DE66" s="111"/>
      <c r="DF66" s="111"/>
      <c r="DG66" s="111"/>
      <c r="DH66" s="111"/>
      <c r="DI66" s="111"/>
      <c r="DJ66" s="111"/>
      <c r="DK66" s="111"/>
      <c r="DL66" s="111"/>
      <c r="DM66" s="111"/>
      <c r="DN66" s="111"/>
      <c r="DO66" s="111"/>
      <c r="DP66" s="111"/>
      <c r="DQ66" s="111"/>
      <c r="DR66" s="111"/>
      <c r="DS66" s="111"/>
      <c r="DT66" s="111"/>
      <c r="DU66" s="111"/>
      <c r="DV66" s="111"/>
      <c r="DW66" s="111"/>
      <c r="DX66" s="111"/>
      <c r="DY66" s="111"/>
      <c r="DZ66" s="111"/>
      <c r="EA66" s="111"/>
      <c r="EB66" s="111"/>
      <c r="EC66" s="111"/>
      <c r="ED66" s="111"/>
      <c r="EE66" s="111"/>
      <c r="EF66" s="111"/>
      <c r="EG66" s="111"/>
      <c r="EH66" s="111"/>
      <c r="EI66" s="111"/>
      <c r="EJ66" s="111"/>
      <c r="EK66" s="111"/>
      <c r="EL66" s="111"/>
      <c r="EM66" s="111"/>
      <c r="EN66" s="111"/>
      <c r="EO66" s="111"/>
      <c r="EP66" s="111"/>
      <c r="EQ66" s="111"/>
      <c r="ER66" s="111"/>
      <c r="ES66" s="111"/>
      <c r="ET66" s="111"/>
      <c r="EU66" s="111"/>
      <c r="EV66" s="111"/>
      <c r="EW66" s="111"/>
      <c r="EX66" s="111"/>
      <c r="EY66" s="111"/>
      <c r="EZ66" s="111"/>
      <c r="FA66" s="111"/>
      <c r="FB66" s="111"/>
      <c r="FC66" s="111"/>
      <c r="FD66" s="111"/>
      <c r="FE66" s="111"/>
      <c r="FF66" s="111"/>
      <c r="FG66" s="111"/>
      <c r="FH66" s="111"/>
      <c r="FI66" s="111"/>
      <c r="FJ66" s="111"/>
      <c r="FK66" s="111"/>
      <c r="FL66" s="111"/>
      <c r="FM66" s="111"/>
      <c r="FN66" s="111"/>
      <c r="FO66" s="111"/>
      <c r="FP66" s="111"/>
      <c r="FQ66" s="111"/>
      <c r="FR66" s="111"/>
      <c r="FS66" s="111"/>
      <c r="FT66" s="111"/>
      <c r="FU66" s="111"/>
      <c r="FV66" s="111"/>
      <c r="FW66" s="111"/>
      <c r="FX66" s="111"/>
      <c r="FY66" s="111"/>
      <c r="FZ66" s="111"/>
      <c r="GA66" s="111"/>
      <c r="GB66" s="111"/>
      <c r="GC66" s="111"/>
      <c r="GD66" s="111"/>
      <c r="GE66" s="111"/>
      <c r="GF66" s="111"/>
      <c r="GG66" s="111"/>
      <c r="GH66" s="111"/>
      <c r="GI66" s="111"/>
      <c r="GJ66" s="111"/>
      <c r="GK66" s="111"/>
      <c r="GL66" s="111"/>
      <c r="GM66" s="111"/>
      <c r="GN66" s="111"/>
      <c r="GO66" s="111"/>
      <c r="GP66" s="111"/>
      <c r="GQ66" s="111"/>
      <c r="GR66" s="111"/>
      <c r="GS66" s="111"/>
      <c r="GT66" s="111"/>
      <c r="GU66" s="111"/>
      <c r="GV66" s="111"/>
      <c r="GW66" s="111"/>
      <c r="GX66" s="111"/>
      <c r="GY66" s="111"/>
      <c r="GZ66" s="111"/>
      <c r="HA66" s="111"/>
      <c r="HB66" s="111"/>
      <c r="HC66" s="111"/>
      <c r="HD66" s="111"/>
      <c r="HE66" s="111"/>
      <c r="HF66" s="111"/>
      <c r="HG66" s="111"/>
      <c r="HH66" s="111"/>
      <c r="HI66" s="111"/>
      <c r="HJ66" s="111"/>
      <c r="HK66" s="111"/>
      <c r="HL66" s="111"/>
      <c r="HM66" s="111"/>
      <c r="HN66" s="111"/>
      <c r="HO66" s="111"/>
    </row>
    <row r="67" spans="1:223" s="113" customFormat="1" x14ac:dyDescent="0.25">
      <c r="A67" s="121"/>
      <c r="B67" s="111"/>
      <c r="C67" s="112"/>
      <c r="D67" s="112"/>
      <c r="E67" s="112"/>
      <c r="F67" s="111"/>
      <c r="G67" s="111"/>
      <c r="H67" s="111"/>
      <c r="I67" s="111"/>
      <c r="J67" s="111"/>
      <c r="K67" s="111"/>
      <c r="L67" s="111"/>
      <c r="M67" s="111"/>
      <c r="N67" s="111"/>
      <c r="O67" s="111"/>
      <c r="P67" s="111"/>
      <c r="Q67" s="111"/>
      <c r="R67" s="111"/>
      <c r="S67" s="111"/>
      <c r="T67" s="111"/>
      <c r="U67" s="111"/>
      <c r="V67" s="111"/>
      <c r="W67" s="111"/>
      <c r="X67" s="111"/>
      <c r="Y67" s="111"/>
      <c r="Z67" s="111"/>
      <c r="AA67" s="111"/>
      <c r="AB67" s="111"/>
      <c r="AC67" s="111"/>
      <c r="AD67" s="111"/>
      <c r="AE67" s="111"/>
      <c r="AF67" s="111"/>
      <c r="AG67" s="111"/>
      <c r="AH67" s="111"/>
      <c r="AI67" s="111"/>
      <c r="AJ67" s="111"/>
      <c r="AK67" s="111"/>
      <c r="AL67" s="111"/>
      <c r="AM67" s="111"/>
      <c r="AN67" s="111"/>
      <c r="AO67" s="111"/>
      <c r="AP67" s="111"/>
      <c r="AQ67" s="111"/>
      <c r="AR67" s="111"/>
      <c r="AS67" s="111"/>
      <c r="AT67" s="111"/>
      <c r="AU67" s="111"/>
      <c r="AV67" s="111"/>
      <c r="AW67" s="111"/>
      <c r="AX67" s="111"/>
      <c r="AY67" s="111"/>
      <c r="AZ67" s="111"/>
      <c r="BA67" s="111"/>
      <c r="BB67" s="111"/>
      <c r="BC67" s="111"/>
      <c r="BD67" s="111"/>
      <c r="BE67" s="111"/>
      <c r="BF67" s="111"/>
      <c r="BG67" s="111"/>
      <c r="BH67" s="111"/>
      <c r="BI67" s="111"/>
      <c r="BJ67" s="111"/>
      <c r="BK67" s="111"/>
      <c r="BL67" s="111"/>
      <c r="BM67" s="111"/>
      <c r="BN67" s="111"/>
      <c r="BO67" s="111"/>
      <c r="BP67" s="111"/>
      <c r="BQ67" s="111"/>
      <c r="BR67" s="111"/>
      <c r="BS67" s="111"/>
      <c r="BT67" s="111"/>
      <c r="BU67" s="111"/>
      <c r="BV67" s="111"/>
      <c r="BW67" s="111"/>
      <c r="BX67" s="111"/>
      <c r="BY67" s="111"/>
      <c r="BZ67" s="111"/>
      <c r="CA67" s="111"/>
      <c r="CB67" s="111"/>
      <c r="CC67" s="111"/>
      <c r="CD67" s="111"/>
      <c r="CE67" s="111"/>
      <c r="CF67" s="111"/>
      <c r="CG67" s="111"/>
      <c r="CH67" s="111"/>
      <c r="CI67" s="111"/>
      <c r="CJ67" s="111"/>
      <c r="CK67" s="111"/>
      <c r="CL67" s="111"/>
      <c r="CM67" s="111"/>
      <c r="CN67" s="111"/>
      <c r="CO67" s="111"/>
      <c r="CP67" s="111"/>
      <c r="CQ67" s="111"/>
      <c r="CR67" s="111"/>
      <c r="CS67" s="111"/>
      <c r="CT67" s="111"/>
      <c r="CU67" s="111"/>
      <c r="CV67" s="111"/>
      <c r="CW67" s="111"/>
      <c r="CX67" s="111"/>
      <c r="CY67" s="111"/>
      <c r="CZ67" s="111"/>
      <c r="DA67" s="111"/>
      <c r="DB67" s="111"/>
      <c r="DC67" s="111"/>
      <c r="DD67" s="111"/>
      <c r="DE67" s="111"/>
      <c r="DF67" s="111"/>
      <c r="DG67" s="111"/>
      <c r="DH67" s="111"/>
      <c r="DI67" s="111"/>
      <c r="DJ67" s="111"/>
      <c r="DK67" s="111"/>
      <c r="DL67" s="111"/>
      <c r="DM67" s="111"/>
      <c r="DN67" s="111"/>
      <c r="DO67" s="111"/>
      <c r="DP67" s="111"/>
      <c r="DQ67" s="111"/>
      <c r="DR67" s="111"/>
      <c r="DS67" s="111"/>
      <c r="DT67" s="111"/>
      <c r="DU67" s="111"/>
      <c r="DV67" s="111"/>
      <c r="DW67" s="111"/>
      <c r="DX67" s="111"/>
      <c r="DY67" s="111"/>
      <c r="DZ67" s="111"/>
      <c r="EA67" s="111"/>
      <c r="EB67" s="111"/>
      <c r="EC67" s="111"/>
      <c r="ED67" s="111"/>
      <c r="EE67" s="111"/>
      <c r="EF67" s="111"/>
      <c r="EG67" s="111"/>
      <c r="EH67" s="111"/>
      <c r="EI67" s="111"/>
      <c r="EJ67" s="111"/>
      <c r="EK67" s="111"/>
      <c r="EL67" s="111"/>
      <c r="EM67" s="111"/>
      <c r="EN67" s="111"/>
      <c r="EO67" s="111"/>
      <c r="EP67" s="111"/>
      <c r="EQ67" s="111"/>
      <c r="ER67" s="111"/>
      <c r="ES67" s="111"/>
      <c r="ET67" s="111"/>
      <c r="EU67" s="111"/>
      <c r="EV67" s="111"/>
      <c r="EW67" s="111"/>
      <c r="EX67" s="111"/>
      <c r="EY67" s="111"/>
      <c r="EZ67" s="111"/>
      <c r="FA67" s="111"/>
      <c r="FB67" s="111"/>
      <c r="FC67" s="111"/>
      <c r="FD67" s="111"/>
      <c r="FE67" s="111"/>
      <c r="FF67" s="111"/>
      <c r="FG67" s="111"/>
      <c r="FH67" s="111"/>
      <c r="FI67" s="111"/>
      <c r="FJ67" s="111"/>
      <c r="FK67" s="111"/>
      <c r="FL67" s="111"/>
      <c r="FM67" s="111"/>
      <c r="FN67" s="111"/>
      <c r="FO67" s="111"/>
      <c r="FP67" s="111"/>
      <c r="FQ67" s="111"/>
      <c r="FR67" s="111"/>
      <c r="FS67" s="111"/>
      <c r="FT67" s="111"/>
      <c r="FU67" s="111"/>
      <c r="FV67" s="111"/>
      <c r="FW67" s="111"/>
      <c r="FX67" s="111"/>
      <c r="FY67" s="111"/>
      <c r="FZ67" s="111"/>
      <c r="GA67" s="111"/>
      <c r="GB67" s="111"/>
      <c r="GC67" s="111"/>
      <c r="GD67" s="111"/>
      <c r="GE67" s="111"/>
      <c r="GF67" s="111"/>
      <c r="GG67" s="111"/>
      <c r="GH67" s="111"/>
      <c r="GI67" s="111"/>
      <c r="GJ67" s="111"/>
      <c r="GK67" s="111"/>
      <c r="GL67" s="111"/>
      <c r="GM67" s="111"/>
      <c r="GN67" s="111"/>
      <c r="GO67" s="111"/>
      <c r="GP67" s="111"/>
      <c r="GQ67" s="111"/>
      <c r="GR67" s="111"/>
      <c r="GS67" s="111"/>
      <c r="GT67" s="111"/>
      <c r="GU67" s="111"/>
      <c r="GV67" s="111"/>
      <c r="GW67" s="111"/>
      <c r="GX67" s="111"/>
      <c r="GY67" s="111"/>
      <c r="GZ67" s="111"/>
      <c r="HA67" s="111"/>
      <c r="HB67" s="111"/>
      <c r="HC67" s="111"/>
      <c r="HD67" s="111"/>
      <c r="HE67" s="111"/>
      <c r="HF67" s="111"/>
      <c r="HG67" s="111"/>
      <c r="HH67" s="111"/>
      <c r="HI67" s="111"/>
      <c r="HJ67" s="111"/>
      <c r="HK67" s="111"/>
      <c r="HL67" s="111"/>
      <c r="HM67" s="111"/>
      <c r="HN67" s="111"/>
      <c r="HO67" s="111"/>
    </row>
    <row r="68" spans="1:223" x14ac:dyDescent="0.25">
      <c r="C68" s="58"/>
      <c r="D68" s="58"/>
    </row>
  </sheetData>
  <mergeCells count="1">
    <mergeCell ref="A7:D9"/>
  </mergeCells>
  <pageMargins left="0.31496062992125984" right="0.31496062992125984" top="0.15748031496062992" bottom="0.15748031496062992" header="0.31496062992125984" footer="0.31496062992125984"/>
  <pageSetup paperSize="9" scale="74" fitToHeight="0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"/>
  <sheetViews>
    <sheetView tabSelected="1" topLeftCell="A22" workbookViewId="0">
      <selection activeCell="B30" sqref="B30"/>
    </sheetView>
  </sheetViews>
  <sheetFormatPr defaultRowHeight="15" x14ac:dyDescent="0.25"/>
  <cols>
    <col min="1" max="1" width="9.140625" style="123"/>
    <col min="2" max="2" width="67.140625" style="123" customWidth="1"/>
    <col min="3" max="3" width="28.140625" style="123" customWidth="1"/>
    <col min="4" max="4" width="26.5703125" style="123" customWidth="1"/>
    <col min="5" max="6" width="18.42578125" style="125" customWidth="1"/>
    <col min="7" max="9" width="13.7109375" style="125" customWidth="1"/>
    <col min="10" max="10" width="16.42578125" style="125" customWidth="1"/>
    <col min="11" max="12" width="9.140625" style="125"/>
    <col min="13" max="257" width="9.140625" style="123"/>
    <col min="258" max="258" width="74.7109375" style="123" customWidth="1"/>
    <col min="259" max="259" width="28.140625" style="123" customWidth="1"/>
    <col min="260" max="260" width="26.5703125" style="123" customWidth="1"/>
    <col min="261" max="262" width="18.42578125" style="123" customWidth="1"/>
    <col min="263" max="265" width="13.7109375" style="123" customWidth="1"/>
    <col min="266" max="266" width="16.42578125" style="123" customWidth="1"/>
    <col min="267" max="513" width="9.140625" style="123"/>
    <col min="514" max="514" width="74.7109375" style="123" customWidth="1"/>
    <col min="515" max="515" width="28.140625" style="123" customWidth="1"/>
    <col min="516" max="516" width="26.5703125" style="123" customWidth="1"/>
    <col min="517" max="518" width="18.42578125" style="123" customWidth="1"/>
    <col min="519" max="521" width="13.7109375" style="123" customWidth="1"/>
    <col min="522" max="522" width="16.42578125" style="123" customWidth="1"/>
    <col min="523" max="769" width="9.140625" style="123"/>
    <col min="770" max="770" width="74.7109375" style="123" customWidth="1"/>
    <col min="771" max="771" width="28.140625" style="123" customWidth="1"/>
    <col min="772" max="772" width="26.5703125" style="123" customWidth="1"/>
    <col min="773" max="774" width="18.42578125" style="123" customWidth="1"/>
    <col min="775" max="777" width="13.7109375" style="123" customWidth="1"/>
    <col min="778" max="778" width="16.42578125" style="123" customWidth="1"/>
    <col min="779" max="1025" width="9.140625" style="123"/>
    <col min="1026" max="1026" width="74.7109375" style="123" customWidth="1"/>
    <col min="1027" max="1027" width="28.140625" style="123" customWidth="1"/>
    <col min="1028" max="1028" width="26.5703125" style="123" customWidth="1"/>
    <col min="1029" max="1030" width="18.42578125" style="123" customWidth="1"/>
    <col min="1031" max="1033" width="13.7109375" style="123" customWidth="1"/>
    <col min="1034" max="1034" width="16.42578125" style="123" customWidth="1"/>
    <col min="1035" max="1281" width="9.140625" style="123"/>
    <col min="1282" max="1282" width="74.7109375" style="123" customWidth="1"/>
    <col min="1283" max="1283" width="28.140625" style="123" customWidth="1"/>
    <col min="1284" max="1284" width="26.5703125" style="123" customWidth="1"/>
    <col min="1285" max="1286" width="18.42578125" style="123" customWidth="1"/>
    <col min="1287" max="1289" width="13.7109375" style="123" customWidth="1"/>
    <col min="1290" max="1290" width="16.42578125" style="123" customWidth="1"/>
    <col min="1291" max="1537" width="9.140625" style="123"/>
    <col min="1538" max="1538" width="74.7109375" style="123" customWidth="1"/>
    <col min="1539" max="1539" width="28.140625" style="123" customWidth="1"/>
    <col min="1540" max="1540" width="26.5703125" style="123" customWidth="1"/>
    <col min="1541" max="1542" width="18.42578125" style="123" customWidth="1"/>
    <col min="1543" max="1545" width="13.7109375" style="123" customWidth="1"/>
    <col min="1546" max="1546" width="16.42578125" style="123" customWidth="1"/>
    <col min="1547" max="1793" width="9.140625" style="123"/>
    <col min="1794" max="1794" width="74.7109375" style="123" customWidth="1"/>
    <col min="1795" max="1795" width="28.140625" style="123" customWidth="1"/>
    <col min="1796" max="1796" width="26.5703125" style="123" customWidth="1"/>
    <col min="1797" max="1798" width="18.42578125" style="123" customWidth="1"/>
    <col min="1799" max="1801" width="13.7109375" style="123" customWidth="1"/>
    <col min="1802" max="1802" width="16.42578125" style="123" customWidth="1"/>
    <col min="1803" max="2049" width="9.140625" style="123"/>
    <col min="2050" max="2050" width="74.7109375" style="123" customWidth="1"/>
    <col min="2051" max="2051" width="28.140625" style="123" customWidth="1"/>
    <col min="2052" max="2052" width="26.5703125" style="123" customWidth="1"/>
    <col min="2053" max="2054" width="18.42578125" style="123" customWidth="1"/>
    <col min="2055" max="2057" width="13.7109375" style="123" customWidth="1"/>
    <col min="2058" max="2058" width="16.42578125" style="123" customWidth="1"/>
    <col min="2059" max="2305" width="9.140625" style="123"/>
    <col min="2306" max="2306" width="74.7109375" style="123" customWidth="1"/>
    <col min="2307" max="2307" width="28.140625" style="123" customWidth="1"/>
    <col min="2308" max="2308" width="26.5703125" style="123" customWidth="1"/>
    <col min="2309" max="2310" width="18.42578125" style="123" customWidth="1"/>
    <col min="2311" max="2313" width="13.7109375" style="123" customWidth="1"/>
    <col min="2314" max="2314" width="16.42578125" style="123" customWidth="1"/>
    <col min="2315" max="2561" width="9.140625" style="123"/>
    <col min="2562" max="2562" width="74.7109375" style="123" customWidth="1"/>
    <col min="2563" max="2563" width="28.140625" style="123" customWidth="1"/>
    <col min="2564" max="2564" width="26.5703125" style="123" customWidth="1"/>
    <col min="2565" max="2566" width="18.42578125" style="123" customWidth="1"/>
    <col min="2567" max="2569" width="13.7109375" style="123" customWidth="1"/>
    <col min="2570" max="2570" width="16.42578125" style="123" customWidth="1"/>
    <col min="2571" max="2817" width="9.140625" style="123"/>
    <col min="2818" max="2818" width="74.7109375" style="123" customWidth="1"/>
    <col min="2819" max="2819" width="28.140625" style="123" customWidth="1"/>
    <col min="2820" max="2820" width="26.5703125" style="123" customWidth="1"/>
    <col min="2821" max="2822" width="18.42578125" style="123" customWidth="1"/>
    <col min="2823" max="2825" width="13.7109375" style="123" customWidth="1"/>
    <col min="2826" max="2826" width="16.42578125" style="123" customWidth="1"/>
    <col min="2827" max="3073" width="9.140625" style="123"/>
    <col min="3074" max="3074" width="74.7109375" style="123" customWidth="1"/>
    <col min="3075" max="3075" width="28.140625" style="123" customWidth="1"/>
    <col min="3076" max="3076" width="26.5703125" style="123" customWidth="1"/>
    <col min="3077" max="3078" width="18.42578125" style="123" customWidth="1"/>
    <col min="3079" max="3081" width="13.7109375" style="123" customWidth="1"/>
    <col min="3082" max="3082" width="16.42578125" style="123" customWidth="1"/>
    <col min="3083" max="3329" width="9.140625" style="123"/>
    <col min="3330" max="3330" width="74.7109375" style="123" customWidth="1"/>
    <col min="3331" max="3331" width="28.140625" style="123" customWidth="1"/>
    <col min="3332" max="3332" width="26.5703125" style="123" customWidth="1"/>
    <col min="3333" max="3334" width="18.42578125" style="123" customWidth="1"/>
    <col min="3335" max="3337" width="13.7109375" style="123" customWidth="1"/>
    <col min="3338" max="3338" width="16.42578125" style="123" customWidth="1"/>
    <col min="3339" max="3585" width="9.140625" style="123"/>
    <col min="3586" max="3586" width="74.7109375" style="123" customWidth="1"/>
    <col min="3587" max="3587" width="28.140625" style="123" customWidth="1"/>
    <col min="3588" max="3588" width="26.5703125" style="123" customWidth="1"/>
    <col min="3589" max="3590" width="18.42578125" style="123" customWidth="1"/>
    <col min="3591" max="3593" width="13.7109375" style="123" customWidth="1"/>
    <col min="3594" max="3594" width="16.42578125" style="123" customWidth="1"/>
    <col min="3595" max="3841" width="9.140625" style="123"/>
    <col min="3842" max="3842" width="74.7109375" style="123" customWidth="1"/>
    <col min="3843" max="3843" width="28.140625" style="123" customWidth="1"/>
    <col min="3844" max="3844" width="26.5703125" style="123" customWidth="1"/>
    <col min="3845" max="3846" width="18.42578125" style="123" customWidth="1"/>
    <col min="3847" max="3849" width="13.7109375" style="123" customWidth="1"/>
    <col min="3850" max="3850" width="16.42578125" style="123" customWidth="1"/>
    <col min="3851" max="4097" width="9.140625" style="123"/>
    <col min="4098" max="4098" width="74.7109375" style="123" customWidth="1"/>
    <col min="4099" max="4099" width="28.140625" style="123" customWidth="1"/>
    <col min="4100" max="4100" width="26.5703125" style="123" customWidth="1"/>
    <col min="4101" max="4102" width="18.42578125" style="123" customWidth="1"/>
    <col min="4103" max="4105" width="13.7109375" style="123" customWidth="1"/>
    <col min="4106" max="4106" width="16.42578125" style="123" customWidth="1"/>
    <col min="4107" max="4353" width="9.140625" style="123"/>
    <col min="4354" max="4354" width="74.7109375" style="123" customWidth="1"/>
    <col min="4355" max="4355" width="28.140625" style="123" customWidth="1"/>
    <col min="4356" max="4356" width="26.5703125" style="123" customWidth="1"/>
    <col min="4357" max="4358" width="18.42578125" style="123" customWidth="1"/>
    <col min="4359" max="4361" width="13.7109375" style="123" customWidth="1"/>
    <col min="4362" max="4362" width="16.42578125" style="123" customWidth="1"/>
    <col min="4363" max="4609" width="9.140625" style="123"/>
    <col min="4610" max="4610" width="74.7109375" style="123" customWidth="1"/>
    <col min="4611" max="4611" width="28.140625" style="123" customWidth="1"/>
    <col min="4612" max="4612" width="26.5703125" style="123" customWidth="1"/>
    <col min="4613" max="4614" width="18.42578125" style="123" customWidth="1"/>
    <col min="4615" max="4617" width="13.7109375" style="123" customWidth="1"/>
    <col min="4618" max="4618" width="16.42578125" style="123" customWidth="1"/>
    <col min="4619" max="4865" width="9.140625" style="123"/>
    <col min="4866" max="4866" width="74.7109375" style="123" customWidth="1"/>
    <col min="4867" max="4867" width="28.140625" style="123" customWidth="1"/>
    <col min="4868" max="4868" width="26.5703125" style="123" customWidth="1"/>
    <col min="4869" max="4870" width="18.42578125" style="123" customWidth="1"/>
    <col min="4871" max="4873" width="13.7109375" style="123" customWidth="1"/>
    <col min="4874" max="4874" width="16.42578125" style="123" customWidth="1"/>
    <col min="4875" max="5121" width="9.140625" style="123"/>
    <col min="5122" max="5122" width="74.7109375" style="123" customWidth="1"/>
    <col min="5123" max="5123" width="28.140625" style="123" customWidth="1"/>
    <col min="5124" max="5124" width="26.5703125" style="123" customWidth="1"/>
    <col min="5125" max="5126" width="18.42578125" style="123" customWidth="1"/>
    <col min="5127" max="5129" width="13.7109375" style="123" customWidth="1"/>
    <col min="5130" max="5130" width="16.42578125" style="123" customWidth="1"/>
    <col min="5131" max="5377" width="9.140625" style="123"/>
    <col min="5378" max="5378" width="74.7109375" style="123" customWidth="1"/>
    <col min="5379" max="5379" width="28.140625" style="123" customWidth="1"/>
    <col min="5380" max="5380" width="26.5703125" style="123" customWidth="1"/>
    <col min="5381" max="5382" width="18.42578125" style="123" customWidth="1"/>
    <col min="5383" max="5385" width="13.7109375" style="123" customWidth="1"/>
    <col min="5386" max="5386" width="16.42578125" style="123" customWidth="1"/>
    <col min="5387" max="5633" width="9.140625" style="123"/>
    <col min="5634" max="5634" width="74.7109375" style="123" customWidth="1"/>
    <col min="5635" max="5635" width="28.140625" style="123" customWidth="1"/>
    <col min="5636" max="5636" width="26.5703125" style="123" customWidth="1"/>
    <col min="5637" max="5638" width="18.42578125" style="123" customWidth="1"/>
    <col min="5639" max="5641" width="13.7109375" style="123" customWidth="1"/>
    <col min="5642" max="5642" width="16.42578125" style="123" customWidth="1"/>
    <col min="5643" max="5889" width="9.140625" style="123"/>
    <col min="5890" max="5890" width="74.7109375" style="123" customWidth="1"/>
    <col min="5891" max="5891" width="28.140625" style="123" customWidth="1"/>
    <col min="5892" max="5892" width="26.5703125" style="123" customWidth="1"/>
    <col min="5893" max="5894" width="18.42578125" style="123" customWidth="1"/>
    <col min="5895" max="5897" width="13.7109375" style="123" customWidth="1"/>
    <col min="5898" max="5898" width="16.42578125" style="123" customWidth="1"/>
    <col min="5899" max="6145" width="9.140625" style="123"/>
    <col min="6146" max="6146" width="74.7109375" style="123" customWidth="1"/>
    <col min="6147" max="6147" width="28.140625" style="123" customWidth="1"/>
    <col min="6148" max="6148" width="26.5703125" style="123" customWidth="1"/>
    <col min="6149" max="6150" width="18.42578125" style="123" customWidth="1"/>
    <col min="6151" max="6153" width="13.7109375" style="123" customWidth="1"/>
    <col min="6154" max="6154" width="16.42578125" style="123" customWidth="1"/>
    <col min="6155" max="6401" width="9.140625" style="123"/>
    <col min="6402" max="6402" width="74.7109375" style="123" customWidth="1"/>
    <col min="6403" max="6403" width="28.140625" style="123" customWidth="1"/>
    <col min="6404" max="6404" width="26.5703125" style="123" customWidth="1"/>
    <col min="6405" max="6406" width="18.42578125" style="123" customWidth="1"/>
    <col min="6407" max="6409" width="13.7109375" style="123" customWidth="1"/>
    <col min="6410" max="6410" width="16.42578125" style="123" customWidth="1"/>
    <col min="6411" max="6657" width="9.140625" style="123"/>
    <col min="6658" max="6658" width="74.7109375" style="123" customWidth="1"/>
    <col min="6659" max="6659" width="28.140625" style="123" customWidth="1"/>
    <col min="6660" max="6660" width="26.5703125" style="123" customWidth="1"/>
    <col min="6661" max="6662" width="18.42578125" style="123" customWidth="1"/>
    <col min="6663" max="6665" width="13.7109375" style="123" customWidth="1"/>
    <col min="6666" max="6666" width="16.42578125" style="123" customWidth="1"/>
    <col min="6667" max="6913" width="9.140625" style="123"/>
    <col min="6914" max="6914" width="74.7109375" style="123" customWidth="1"/>
    <col min="6915" max="6915" width="28.140625" style="123" customWidth="1"/>
    <col min="6916" max="6916" width="26.5703125" style="123" customWidth="1"/>
    <col min="6917" max="6918" width="18.42578125" style="123" customWidth="1"/>
    <col min="6919" max="6921" width="13.7109375" style="123" customWidth="1"/>
    <col min="6922" max="6922" width="16.42578125" style="123" customWidth="1"/>
    <col min="6923" max="7169" width="9.140625" style="123"/>
    <col min="7170" max="7170" width="74.7109375" style="123" customWidth="1"/>
    <col min="7171" max="7171" width="28.140625" style="123" customWidth="1"/>
    <col min="7172" max="7172" width="26.5703125" style="123" customWidth="1"/>
    <col min="7173" max="7174" width="18.42578125" style="123" customWidth="1"/>
    <col min="7175" max="7177" width="13.7109375" style="123" customWidth="1"/>
    <col min="7178" max="7178" width="16.42578125" style="123" customWidth="1"/>
    <col min="7179" max="7425" width="9.140625" style="123"/>
    <col min="7426" max="7426" width="74.7109375" style="123" customWidth="1"/>
    <col min="7427" max="7427" width="28.140625" style="123" customWidth="1"/>
    <col min="7428" max="7428" width="26.5703125" style="123" customWidth="1"/>
    <col min="7429" max="7430" width="18.42578125" style="123" customWidth="1"/>
    <col min="7431" max="7433" width="13.7109375" style="123" customWidth="1"/>
    <col min="7434" max="7434" width="16.42578125" style="123" customWidth="1"/>
    <col min="7435" max="7681" width="9.140625" style="123"/>
    <col min="7682" max="7682" width="74.7109375" style="123" customWidth="1"/>
    <col min="7683" max="7683" width="28.140625" style="123" customWidth="1"/>
    <col min="7684" max="7684" width="26.5703125" style="123" customWidth="1"/>
    <col min="7685" max="7686" width="18.42578125" style="123" customWidth="1"/>
    <col min="7687" max="7689" width="13.7109375" style="123" customWidth="1"/>
    <col min="7690" max="7690" width="16.42578125" style="123" customWidth="1"/>
    <col min="7691" max="7937" width="9.140625" style="123"/>
    <col min="7938" max="7938" width="74.7109375" style="123" customWidth="1"/>
    <col min="7939" max="7939" width="28.140625" style="123" customWidth="1"/>
    <col min="7940" max="7940" width="26.5703125" style="123" customWidth="1"/>
    <col min="7941" max="7942" width="18.42578125" style="123" customWidth="1"/>
    <col min="7943" max="7945" width="13.7109375" style="123" customWidth="1"/>
    <col min="7946" max="7946" width="16.42578125" style="123" customWidth="1"/>
    <col min="7947" max="8193" width="9.140625" style="123"/>
    <col min="8194" max="8194" width="74.7109375" style="123" customWidth="1"/>
    <col min="8195" max="8195" width="28.140625" style="123" customWidth="1"/>
    <col min="8196" max="8196" width="26.5703125" style="123" customWidth="1"/>
    <col min="8197" max="8198" width="18.42578125" style="123" customWidth="1"/>
    <col min="8199" max="8201" width="13.7109375" style="123" customWidth="1"/>
    <col min="8202" max="8202" width="16.42578125" style="123" customWidth="1"/>
    <col min="8203" max="8449" width="9.140625" style="123"/>
    <col min="8450" max="8450" width="74.7109375" style="123" customWidth="1"/>
    <col min="8451" max="8451" width="28.140625" style="123" customWidth="1"/>
    <col min="8452" max="8452" width="26.5703125" style="123" customWidth="1"/>
    <col min="8453" max="8454" width="18.42578125" style="123" customWidth="1"/>
    <col min="8455" max="8457" width="13.7109375" style="123" customWidth="1"/>
    <col min="8458" max="8458" width="16.42578125" style="123" customWidth="1"/>
    <col min="8459" max="8705" width="9.140625" style="123"/>
    <col min="8706" max="8706" width="74.7109375" style="123" customWidth="1"/>
    <col min="8707" max="8707" width="28.140625" style="123" customWidth="1"/>
    <col min="8708" max="8708" width="26.5703125" style="123" customWidth="1"/>
    <col min="8709" max="8710" width="18.42578125" style="123" customWidth="1"/>
    <col min="8711" max="8713" width="13.7109375" style="123" customWidth="1"/>
    <col min="8714" max="8714" width="16.42578125" style="123" customWidth="1"/>
    <col min="8715" max="8961" width="9.140625" style="123"/>
    <col min="8962" max="8962" width="74.7109375" style="123" customWidth="1"/>
    <col min="8963" max="8963" width="28.140625" style="123" customWidth="1"/>
    <col min="8964" max="8964" width="26.5703125" style="123" customWidth="1"/>
    <col min="8965" max="8966" width="18.42578125" style="123" customWidth="1"/>
    <col min="8967" max="8969" width="13.7109375" style="123" customWidth="1"/>
    <col min="8970" max="8970" width="16.42578125" style="123" customWidth="1"/>
    <col min="8971" max="9217" width="9.140625" style="123"/>
    <col min="9218" max="9218" width="74.7109375" style="123" customWidth="1"/>
    <col min="9219" max="9219" width="28.140625" style="123" customWidth="1"/>
    <col min="9220" max="9220" width="26.5703125" style="123" customWidth="1"/>
    <col min="9221" max="9222" width="18.42578125" style="123" customWidth="1"/>
    <col min="9223" max="9225" width="13.7109375" style="123" customWidth="1"/>
    <col min="9226" max="9226" width="16.42578125" style="123" customWidth="1"/>
    <col min="9227" max="9473" width="9.140625" style="123"/>
    <col min="9474" max="9474" width="74.7109375" style="123" customWidth="1"/>
    <col min="9475" max="9475" width="28.140625" style="123" customWidth="1"/>
    <col min="9476" max="9476" width="26.5703125" style="123" customWidth="1"/>
    <col min="9477" max="9478" width="18.42578125" style="123" customWidth="1"/>
    <col min="9479" max="9481" width="13.7109375" style="123" customWidth="1"/>
    <col min="9482" max="9482" width="16.42578125" style="123" customWidth="1"/>
    <col min="9483" max="9729" width="9.140625" style="123"/>
    <col min="9730" max="9730" width="74.7109375" style="123" customWidth="1"/>
    <col min="9731" max="9731" width="28.140625" style="123" customWidth="1"/>
    <col min="9732" max="9732" width="26.5703125" style="123" customWidth="1"/>
    <col min="9733" max="9734" width="18.42578125" style="123" customWidth="1"/>
    <col min="9735" max="9737" width="13.7109375" style="123" customWidth="1"/>
    <col min="9738" max="9738" width="16.42578125" style="123" customWidth="1"/>
    <col min="9739" max="9985" width="9.140625" style="123"/>
    <col min="9986" max="9986" width="74.7109375" style="123" customWidth="1"/>
    <col min="9987" max="9987" width="28.140625" style="123" customWidth="1"/>
    <col min="9988" max="9988" width="26.5703125" style="123" customWidth="1"/>
    <col min="9989" max="9990" width="18.42578125" style="123" customWidth="1"/>
    <col min="9991" max="9993" width="13.7109375" style="123" customWidth="1"/>
    <col min="9994" max="9994" width="16.42578125" style="123" customWidth="1"/>
    <col min="9995" max="10241" width="9.140625" style="123"/>
    <col min="10242" max="10242" width="74.7109375" style="123" customWidth="1"/>
    <col min="10243" max="10243" width="28.140625" style="123" customWidth="1"/>
    <col min="10244" max="10244" width="26.5703125" style="123" customWidth="1"/>
    <col min="10245" max="10246" width="18.42578125" style="123" customWidth="1"/>
    <col min="10247" max="10249" width="13.7109375" style="123" customWidth="1"/>
    <col min="10250" max="10250" width="16.42578125" style="123" customWidth="1"/>
    <col min="10251" max="10497" width="9.140625" style="123"/>
    <col min="10498" max="10498" width="74.7109375" style="123" customWidth="1"/>
    <col min="10499" max="10499" width="28.140625" style="123" customWidth="1"/>
    <col min="10500" max="10500" width="26.5703125" style="123" customWidth="1"/>
    <col min="10501" max="10502" width="18.42578125" style="123" customWidth="1"/>
    <col min="10503" max="10505" width="13.7109375" style="123" customWidth="1"/>
    <col min="10506" max="10506" width="16.42578125" style="123" customWidth="1"/>
    <col min="10507" max="10753" width="9.140625" style="123"/>
    <col min="10754" max="10754" width="74.7109375" style="123" customWidth="1"/>
    <col min="10755" max="10755" width="28.140625" style="123" customWidth="1"/>
    <col min="10756" max="10756" width="26.5703125" style="123" customWidth="1"/>
    <col min="10757" max="10758" width="18.42578125" style="123" customWidth="1"/>
    <col min="10759" max="10761" width="13.7109375" style="123" customWidth="1"/>
    <col min="10762" max="10762" width="16.42578125" style="123" customWidth="1"/>
    <col min="10763" max="11009" width="9.140625" style="123"/>
    <col min="11010" max="11010" width="74.7109375" style="123" customWidth="1"/>
    <col min="11011" max="11011" width="28.140625" style="123" customWidth="1"/>
    <col min="11012" max="11012" width="26.5703125" style="123" customWidth="1"/>
    <col min="11013" max="11014" width="18.42578125" style="123" customWidth="1"/>
    <col min="11015" max="11017" width="13.7109375" style="123" customWidth="1"/>
    <col min="11018" max="11018" width="16.42578125" style="123" customWidth="1"/>
    <col min="11019" max="11265" width="9.140625" style="123"/>
    <col min="11266" max="11266" width="74.7109375" style="123" customWidth="1"/>
    <col min="11267" max="11267" width="28.140625" style="123" customWidth="1"/>
    <col min="11268" max="11268" width="26.5703125" style="123" customWidth="1"/>
    <col min="11269" max="11270" width="18.42578125" style="123" customWidth="1"/>
    <col min="11271" max="11273" width="13.7109375" style="123" customWidth="1"/>
    <col min="11274" max="11274" width="16.42578125" style="123" customWidth="1"/>
    <col min="11275" max="11521" width="9.140625" style="123"/>
    <col min="11522" max="11522" width="74.7109375" style="123" customWidth="1"/>
    <col min="11523" max="11523" width="28.140625" style="123" customWidth="1"/>
    <col min="11524" max="11524" width="26.5703125" style="123" customWidth="1"/>
    <col min="11525" max="11526" width="18.42578125" style="123" customWidth="1"/>
    <col min="11527" max="11529" width="13.7109375" style="123" customWidth="1"/>
    <col min="11530" max="11530" width="16.42578125" style="123" customWidth="1"/>
    <col min="11531" max="11777" width="9.140625" style="123"/>
    <col min="11778" max="11778" width="74.7109375" style="123" customWidth="1"/>
    <col min="11779" max="11779" width="28.140625" style="123" customWidth="1"/>
    <col min="11780" max="11780" width="26.5703125" style="123" customWidth="1"/>
    <col min="11781" max="11782" width="18.42578125" style="123" customWidth="1"/>
    <col min="11783" max="11785" width="13.7109375" style="123" customWidth="1"/>
    <col min="11786" max="11786" width="16.42578125" style="123" customWidth="1"/>
    <col min="11787" max="12033" width="9.140625" style="123"/>
    <col min="12034" max="12034" width="74.7109375" style="123" customWidth="1"/>
    <col min="12035" max="12035" width="28.140625" style="123" customWidth="1"/>
    <col min="12036" max="12036" width="26.5703125" style="123" customWidth="1"/>
    <col min="12037" max="12038" width="18.42578125" style="123" customWidth="1"/>
    <col min="12039" max="12041" width="13.7109375" style="123" customWidth="1"/>
    <col min="12042" max="12042" width="16.42578125" style="123" customWidth="1"/>
    <col min="12043" max="12289" width="9.140625" style="123"/>
    <col min="12290" max="12290" width="74.7109375" style="123" customWidth="1"/>
    <col min="12291" max="12291" width="28.140625" style="123" customWidth="1"/>
    <col min="12292" max="12292" width="26.5703125" style="123" customWidth="1"/>
    <col min="12293" max="12294" width="18.42578125" style="123" customWidth="1"/>
    <col min="12295" max="12297" width="13.7109375" style="123" customWidth="1"/>
    <col min="12298" max="12298" width="16.42578125" style="123" customWidth="1"/>
    <col min="12299" max="12545" width="9.140625" style="123"/>
    <col min="12546" max="12546" width="74.7109375" style="123" customWidth="1"/>
    <col min="12547" max="12547" width="28.140625" style="123" customWidth="1"/>
    <col min="12548" max="12548" width="26.5703125" style="123" customWidth="1"/>
    <col min="12549" max="12550" width="18.42578125" style="123" customWidth="1"/>
    <col min="12551" max="12553" width="13.7109375" style="123" customWidth="1"/>
    <col min="12554" max="12554" width="16.42578125" style="123" customWidth="1"/>
    <col min="12555" max="12801" width="9.140625" style="123"/>
    <col min="12802" max="12802" width="74.7109375" style="123" customWidth="1"/>
    <col min="12803" max="12803" width="28.140625" style="123" customWidth="1"/>
    <col min="12804" max="12804" width="26.5703125" style="123" customWidth="1"/>
    <col min="12805" max="12806" width="18.42578125" style="123" customWidth="1"/>
    <col min="12807" max="12809" width="13.7109375" style="123" customWidth="1"/>
    <col min="12810" max="12810" width="16.42578125" style="123" customWidth="1"/>
    <col min="12811" max="13057" width="9.140625" style="123"/>
    <col min="13058" max="13058" width="74.7109375" style="123" customWidth="1"/>
    <col min="13059" max="13059" width="28.140625" style="123" customWidth="1"/>
    <col min="13060" max="13060" width="26.5703125" style="123" customWidth="1"/>
    <col min="13061" max="13062" width="18.42578125" style="123" customWidth="1"/>
    <col min="13063" max="13065" width="13.7109375" style="123" customWidth="1"/>
    <col min="13066" max="13066" width="16.42578125" style="123" customWidth="1"/>
    <col min="13067" max="13313" width="9.140625" style="123"/>
    <col min="13314" max="13314" width="74.7109375" style="123" customWidth="1"/>
    <col min="13315" max="13315" width="28.140625" style="123" customWidth="1"/>
    <col min="13316" max="13316" width="26.5703125" style="123" customWidth="1"/>
    <col min="13317" max="13318" width="18.42578125" style="123" customWidth="1"/>
    <col min="13319" max="13321" width="13.7109375" style="123" customWidth="1"/>
    <col min="13322" max="13322" width="16.42578125" style="123" customWidth="1"/>
    <col min="13323" max="13569" width="9.140625" style="123"/>
    <col min="13570" max="13570" width="74.7109375" style="123" customWidth="1"/>
    <col min="13571" max="13571" width="28.140625" style="123" customWidth="1"/>
    <col min="13572" max="13572" width="26.5703125" style="123" customWidth="1"/>
    <col min="13573" max="13574" width="18.42578125" style="123" customWidth="1"/>
    <col min="13575" max="13577" width="13.7109375" style="123" customWidth="1"/>
    <col min="13578" max="13578" width="16.42578125" style="123" customWidth="1"/>
    <col min="13579" max="13825" width="9.140625" style="123"/>
    <col min="13826" max="13826" width="74.7109375" style="123" customWidth="1"/>
    <col min="13827" max="13827" width="28.140625" style="123" customWidth="1"/>
    <col min="13828" max="13828" width="26.5703125" style="123" customWidth="1"/>
    <col min="13829" max="13830" width="18.42578125" style="123" customWidth="1"/>
    <col min="13831" max="13833" width="13.7109375" style="123" customWidth="1"/>
    <col min="13834" max="13834" width="16.42578125" style="123" customWidth="1"/>
    <col min="13835" max="14081" width="9.140625" style="123"/>
    <col min="14082" max="14082" width="74.7109375" style="123" customWidth="1"/>
    <col min="14083" max="14083" width="28.140625" style="123" customWidth="1"/>
    <col min="14084" max="14084" width="26.5703125" style="123" customWidth="1"/>
    <col min="14085" max="14086" width="18.42578125" style="123" customWidth="1"/>
    <col min="14087" max="14089" width="13.7109375" style="123" customWidth="1"/>
    <col min="14090" max="14090" width="16.42578125" style="123" customWidth="1"/>
    <col min="14091" max="14337" width="9.140625" style="123"/>
    <col min="14338" max="14338" width="74.7109375" style="123" customWidth="1"/>
    <col min="14339" max="14339" width="28.140625" style="123" customWidth="1"/>
    <col min="14340" max="14340" width="26.5703125" style="123" customWidth="1"/>
    <col min="14341" max="14342" width="18.42578125" style="123" customWidth="1"/>
    <col min="14343" max="14345" width="13.7109375" style="123" customWidth="1"/>
    <col min="14346" max="14346" width="16.42578125" style="123" customWidth="1"/>
    <col min="14347" max="14593" width="9.140625" style="123"/>
    <col min="14594" max="14594" width="74.7109375" style="123" customWidth="1"/>
    <col min="14595" max="14595" width="28.140625" style="123" customWidth="1"/>
    <col min="14596" max="14596" width="26.5703125" style="123" customWidth="1"/>
    <col min="14597" max="14598" width="18.42578125" style="123" customWidth="1"/>
    <col min="14599" max="14601" width="13.7109375" style="123" customWidth="1"/>
    <col min="14602" max="14602" width="16.42578125" style="123" customWidth="1"/>
    <col min="14603" max="14849" width="9.140625" style="123"/>
    <col min="14850" max="14850" width="74.7109375" style="123" customWidth="1"/>
    <col min="14851" max="14851" width="28.140625" style="123" customWidth="1"/>
    <col min="14852" max="14852" width="26.5703125" style="123" customWidth="1"/>
    <col min="14853" max="14854" width="18.42578125" style="123" customWidth="1"/>
    <col min="14855" max="14857" width="13.7109375" style="123" customWidth="1"/>
    <col min="14858" max="14858" width="16.42578125" style="123" customWidth="1"/>
    <col min="14859" max="15105" width="9.140625" style="123"/>
    <col min="15106" max="15106" width="74.7109375" style="123" customWidth="1"/>
    <col min="15107" max="15107" width="28.140625" style="123" customWidth="1"/>
    <col min="15108" max="15108" width="26.5703125" style="123" customWidth="1"/>
    <col min="15109" max="15110" width="18.42578125" style="123" customWidth="1"/>
    <col min="15111" max="15113" width="13.7109375" style="123" customWidth="1"/>
    <col min="15114" max="15114" width="16.42578125" style="123" customWidth="1"/>
    <col min="15115" max="15361" width="9.140625" style="123"/>
    <col min="15362" max="15362" width="74.7109375" style="123" customWidth="1"/>
    <col min="15363" max="15363" width="28.140625" style="123" customWidth="1"/>
    <col min="15364" max="15364" width="26.5703125" style="123" customWidth="1"/>
    <col min="15365" max="15366" width="18.42578125" style="123" customWidth="1"/>
    <col min="15367" max="15369" width="13.7109375" style="123" customWidth="1"/>
    <col min="15370" max="15370" width="16.42578125" style="123" customWidth="1"/>
    <col min="15371" max="15617" width="9.140625" style="123"/>
    <col min="15618" max="15618" width="74.7109375" style="123" customWidth="1"/>
    <col min="15619" max="15619" width="28.140625" style="123" customWidth="1"/>
    <col min="15620" max="15620" width="26.5703125" style="123" customWidth="1"/>
    <col min="15621" max="15622" width="18.42578125" style="123" customWidth="1"/>
    <col min="15623" max="15625" width="13.7109375" style="123" customWidth="1"/>
    <col min="15626" max="15626" width="16.42578125" style="123" customWidth="1"/>
    <col min="15627" max="15873" width="9.140625" style="123"/>
    <col min="15874" max="15874" width="74.7109375" style="123" customWidth="1"/>
    <col min="15875" max="15875" width="28.140625" style="123" customWidth="1"/>
    <col min="15876" max="15876" width="26.5703125" style="123" customWidth="1"/>
    <col min="15877" max="15878" width="18.42578125" style="123" customWidth="1"/>
    <col min="15879" max="15881" width="13.7109375" style="123" customWidth="1"/>
    <col min="15882" max="15882" width="16.42578125" style="123" customWidth="1"/>
    <col min="15883" max="16129" width="9.140625" style="123"/>
    <col min="16130" max="16130" width="74.7109375" style="123" customWidth="1"/>
    <col min="16131" max="16131" width="28.140625" style="123" customWidth="1"/>
    <col min="16132" max="16132" width="26.5703125" style="123" customWidth="1"/>
    <col min="16133" max="16134" width="18.42578125" style="123" customWidth="1"/>
    <col min="16135" max="16137" width="13.7109375" style="123" customWidth="1"/>
    <col min="16138" max="16138" width="16.42578125" style="123" customWidth="1"/>
    <col min="16139" max="16384" width="9.140625" style="123"/>
  </cols>
  <sheetData>
    <row r="1" spans="1:11" ht="15.75" x14ac:dyDescent="0.25">
      <c r="C1" s="124"/>
    </row>
    <row r="2" spans="1:11" ht="15.75" x14ac:dyDescent="0.25">
      <c r="C2" s="124"/>
      <c r="D2" s="42" t="s">
        <v>0</v>
      </c>
    </row>
    <row r="3" spans="1:11" ht="15.75" x14ac:dyDescent="0.25">
      <c r="C3" s="124"/>
    </row>
    <row r="4" spans="1:11" ht="15.75" x14ac:dyDescent="0.25">
      <c r="B4" s="164"/>
      <c r="C4" s="164"/>
    </row>
    <row r="5" spans="1:11" ht="16.5" thickBot="1" x14ac:dyDescent="0.3">
      <c r="B5" s="126"/>
    </row>
    <row r="6" spans="1:11" ht="58.5" customHeight="1" thickBot="1" x14ac:dyDescent="0.3">
      <c r="A6" s="165" t="s">
        <v>92</v>
      </c>
      <c r="B6" s="166"/>
      <c r="C6" s="166"/>
      <c r="D6" s="167"/>
    </row>
    <row r="7" spans="1:11" ht="33.75" customHeight="1" thickBot="1" x14ac:dyDescent="0.3">
      <c r="A7" s="127"/>
      <c r="B7" s="128"/>
      <c r="C7" s="129" t="s">
        <v>93</v>
      </c>
      <c r="D7" s="130" t="s">
        <v>94</v>
      </c>
      <c r="I7" s="131"/>
      <c r="J7" s="131"/>
    </row>
    <row r="8" spans="1:11" ht="36" customHeight="1" thickBot="1" x14ac:dyDescent="0.3">
      <c r="A8" s="168" t="s">
        <v>95</v>
      </c>
      <c r="B8" s="169"/>
      <c r="C8" s="132">
        <f>SUM(C9:C12)</f>
        <v>9291000</v>
      </c>
      <c r="D8" s="133">
        <f>D9+D10+D11+D12</f>
        <v>10486482</v>
      </c>
      <c r="E8" s="134"/>
      <c r="F8" s="134"/>
      <c r="G8" s="135"/>
      <c r="H8" s="135"/>
      <c r="I8" s="135"/>
      <c r="J8" s="135"/>
      <c r="K8" s="136"/>
    </row>
    <row r="9" spans="1:11" ht="52.5" customHeight="1" thickBot="1" x14ac:dyDescent="0.3">
      <c r="A9" s="162" t="s">
        <v>96</v>
      </c>
      <c r="B9" s="163"/>
      <c r="C9" s="137">
        <v>100000</v>
      </c>
      <c r="D9" s="133">
        <v>108233</v>
      </c>
      <c r="E9" s="136"/>
      <c r="F9" s="136"/>
      <c r="G9" s="136"/>
      <c r="H9" s="136"/>
      <c r="I9" s="136"/>
      <c r="J9" s="136"/>
      <c r="K9" s="136"/>
    </row>
    <row r="10" spans="1:11" ht="46.5" customHeight="1" thickBot="1" x14ac:dyDescent="0.3">
      <c r="A10" s="162" t="s">
        <v>97</v>
      </c>
      <c r="B10" s="163"/>
      <c r="C10" s="137">
        <v>2300000</v>
      </c>
      <c r="D10" s="133">
        <v>3077805</v>
      </c>
      <c r="E10" s="136"/>
      <c r="F10" s="136"/>
      <c r="G10" s="136"/>
      <c r="H10" s="136"/>
      <c r="I10" s="136"/>
      <c r="J10" s="136"/>
      <c r="K10" s="136"/>
    </row>
    <row r="11" spans="1:11" ht="81.75" customHeight="1" thickBot="1" x14ac:dyDescent="0.3">
      <c r="A11" s="162" t="s">
        <v>98</v>
      </c>
      <c r="B11" s="163"/>
      <c r="C11" s="137">
        <v>1521000</v>
      </c>
      <c r="D11" s="133">
        <v>1711280</v>
      </c>
      <c r="E11" s="136"/>
      <c r="F11" s="136"/>
      <c r="G11" s="136"/>
      <c r="H11" s="136"/>
      <c r="I11" s="136"/>
      <c r="J11" s="136"/>
      <c r="K11" s="136"/>
    </row>
    <row r="12" spans="1:11" ht="60" customHeight="1" thickBot="1" x14ac:dyDescent="0.3">
      <c r="A12" s="162" t="s">
        <v>99</v>
      </c>
      <c r="B12" s="163"/>
      <c r="C12" s="138">
        <v>5370000</v>
      </c>
      <c r="D12" s="133">
        <v>5589164</v>
      </c>
      <c r="E12" s="136"/>
      <c r="F12" s="136"/>
      <c r="G12" s="136"/>
      <c r="H12" s="136"/>
      <c r="I12" s="136"/>
      <c r="J12" s="136"/>
      <c r="K12" s="136"/>
    </row>
    <row r="13" spans="1:11" ht="59.25" customHeight="1" thickBot="1" x14ac:dyDescent="0.3">
      <c r="A13" s="168" t="s">
        <v>100</v>
      </c>
      <c r="B13" s="169"/>
      <c r="C13" s="139">
        <f>C14+C18+C20+C21</f>
        <v>9148068</v>
      </c>
      <c r="D13" s="133">
        <f>D14+D18+D20+D21</f>
        <v>10486482</v>
      </c>
      <c r="E13" s="140"/>
      <c r="F13" s="140"/>
      <c r="G13" s="140"/>
    </row>
    <row r="14" spans="1:11" ht="21.75" customHeight="1" x14ac:dyDescent="0.25">
      <c r="A14" s="172" t="s">
        <v>101</v>
      </c>
      <c r="B14" s="173"/>
      <c r="C14" s="141">
        <v>8616770</v>
      </c>
      <c r="D14" s="142">
        <f>9962580</f>
        <v>9962580</v>
      </c>
      <c r="E14" s="140"/>
      <c r="F14" s="140"/>
    </row>
    <row r="15" spans="1:11" ht="22.5" customHeight="1" thickBot="1" x14ac:dyDescent="0.3">
      <c r="A15" s="174" t="s">
        <v>102</v>
      </c>
      <c r="B15" s="175"/>
      <c r="C15" s="143">
        <v>20520</v>
      </c>
      <c r="D15" s="133">
        <f>E15+F15+G15+H15+I15+J15</f>
        <v>0</v>
      </c>
      <c r="E15" s="140"/>
      <c r="F15" s="140"/>
    </row>
    <row r="16" spans="1:11" ht="23.25" customHeight="1" x14ac:dyDescent="0.25">
      <c r="A16" s="176" t="s">
        <v>103</v>
      </c>
      <c r="B16" s="177"/>
      <c r="C16" s="141"/>
      <c r="D16" s="144"/>
      <c r="E16" s="140"/>
      <c r="F16" s="140"/>
    </row>
    <row r="17" spans="1:6" ht="15.75" thickBot="1" x14ac:dyDescent="0.3">
      <c r="A17" s="178" t="s">
        <v>102</v>
      </c>
      <c r="B17" s="179"/>
      <c r="C17" s="143"/>
      <c r="D17" s="144"/>
      <c r="E17" s="140"/>
      <c r="F17" s="140"/>
    </row>
    <row r="18" spans="1:6" ht="27" customHeight="1" thickBot="1" x14ac:dyDescent="0.3">
      <c r="A18" s="162" t="s">
        <v>104</v>
      </c>
      <c r="B18" s="163"/>
      <c r="C18" s="143"/>
      <c r="D18" s="144">
        <v>-5175</v>
      </c>
      <c r="E18" s="140"/>
      <c r="F18" s="140"/>
    </row>
    <row r="19" spans="1:6" ht="46.5" customHeight="1" thickBot="1" x14ac:dyDescent="0.3">
      <c r="A19" s="162" t="s">
        <v>105</v>
      </c>
      <c r="B19" s="163"/>
      <c r="C19" s="143"/>
      <c r="D19" s="144"/>
      <c r="E19" s="140"/>
      <c r="F19" s="140"/>
    </row>
    <row r="20" spans="1:6" ht="40.5" customHeight="1" thickBot="1" x14ac:dyDescent="0.3">
      <c r="A20" s="162" t="s">
        <v>106</v>
      </c>
      <c r="B20" s="163"/>
      <c r="C20" s="143">
        <f>525198</f>
        <v>525198</v>
      </c>
      <c r="D20" s="144">
        <v>518577</v>
      </c>
      <c r="E20" s="140"/>
      <c r="F20" s="140"/>
    </row>
    <row r="21" spans="1:6" ht="52.5" customHeight="1" thickBot="1" x14ac:dyDescent="0.3">
      <c r="A21" s="180" t="s">
        <v>107</v>
      </c>
      <c r="B21" s="181"/>
      <c r="C21" s="145">
        <v>6100</v>
      </c>
      <c r="D21" s="144">
        <v>10500</v>
      </c>
      <c r="E21" s="140"/>
      <c r="F21" s="140"/>
    </row>
    <row r="22" spans="1:6" ht="30.75" customHeight="1" x14ac:dyDescent="0.25">
      <c r="A22" s="146"/>
      <c r="B22" s="146"/>
      <c r="C22" s="147" t="str">
        <f>IF(C8=C13,"OK","НЕРАВНЕНИЕ")</f>
        <v>НЕРАВНЕНИЕ</v>
      </c>
      <c r="D22" s="148" t="str">
        <f>IF(D8=D13,"OK","НЕРАВНЕНИЕ")</f>
        <v>OK</v>
      </c>
      <c r="E22" s="140"/>
      <c r="F22" s="140"/>
    </row>
    <row r="23" spans="1:6" ht="139.5" customHeight="1" x14ac:dyDescent="0.25">
      <c r="A23" s="170" t="s">
        <v>108</v>
      </c>
      <c r="B23" s="171"/>
      <c r="C23" s="171"/>
      <c r="E23" s="140"/>
      <c r="F23" s="140"/>
    </row>
    <row r="24" spans="1:6" ht="15.75" x14ac:dyDescent="0.25">
      <c r="A24" s="149"/>
      <c r="B24" s="149"/>
      <c r="C24" s="149"/>
    </row>
    <row r="26" spans="1:6" ht="15.75" x14ac:dyDescent="0.25">
      <c r="A26" s="160" t="s">
        <v>112</v>
      </c>
      <c r="B26" s="150"/>
    </row>
    <row r="27" spans="1:6" ht="15.75" x14ac:dyDescent="0.25">
      <c r="A27" s="160" t="s">
        <v>113</v>
      </c>
      <c r="B27" s="151"/>
    </row>
    <row r="28" spans="1:6" ht="15.75" x14ac:dyDescent="0.25">
      <c r="A28" s="160" t="s">
        <v>114</v>
      </c>
      <c r="B28" s="152"/>
    </row>
    <row r="29" spans="1:6" ht="15.75" x14ac:dyDescent="0.25">
      <c r="B29" s="152"/>
    </row>
  </sheetData>
  <mergeCells count="17">
    <mergeCell ref="A23:C23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10:B10"/>
    <mergeCell ref="B4:C4"/>
    <mergeCell ref="A6:D6"/>
    <mergeCell ref="A8:B8"/>
    <mergeCell ref="A9:B9"/>
  </mergeCells>
  <pageMargins left="0.7" right="0.7" top="0.75" bottom="0.75" header="0.3" footer="0.3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3</vt:i4>
      </vt:variant>
    </vt:vector>
  </HeadingPairs>
  <TitlesOfParts>
    <vt:vector size="3" baseType="lpstr">
      <vt:lpstr>Pril7</vt:lpstr>
      <vt:lpstr>Pril7A</vt:lpstr>
      <vt:lpstr>Pril8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Krasimira Hristova</dc:creator>
  <cp:lastModifiedBy>Milena Filipova</cp:lastModifiedBy>
  <cp:lastPrinted>2022-04-01T06:49:51Z</cp:lastPrinted>
  <dcterms:created xsi:type="dcterms:W3CDTF">2020-02-19T13:27:10Z</dcterms:created>
  <dcterms:modified xsi:type="dcterms:W3CDTF">2022-04-01T06:50:06Z</dcterms:modified>
</cp:coreProperties>
</file>